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RitaWilson\Desktop\"/>
    </mc:Choice>
  </mc:AlternateContent>
  <xr:revisionPtr revIDLastSave="0" documentId="8_{546F9BF5-E9DC-43AD-926E-A609D074DF89}" xr6:coauthVersionLast="47" xr6:coauthVersionMax="47" xr10:uidLastSave="{00000000-0000-0000-0000-000000000000}"/>
  <bookViews>
    <workbookView xWindow="-108" yWindow="-108" windowWidth="23256" windowHeight="12576" activeTab="6" xr2:uid="{00000000-000D-0000-FFFF-FFFF00000000}"/>
  </bookViews>
  <sheets>
    <sheet name="Facility" sheetId="4" r:id="rId1"/>
    <sheet name="Linelist" sheetId="2" r:id="rId2"/>
    <sheet name="PHU" sheetId="17" r:id="rId3"/>
    <sheet name="Epi_Sum" sheetId="18" r:id="rId4"/>
    <sheet name="OfN_Sum" sheetId="10" r:id="rId5"/>
    <sheet name="Epi" sheetId="11" r:id="rId6"/>
    <sheet name="EpiCurve-All" sheetId="12" r:id="rId7"/>
    <sheet name="EpiCurve-Res_Staff" sheetId="13" r:id="rId8"/>
    <sheet name="EpiCurve-Areas" sheetId="14" r:id="rId9"/>
    <sheet name="Cumul%" sheetId="15" r:id="rId10"/>
    <sheet name="Ref" sheetId="3"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8" l="1"/>
  <c r="D25" i="18"/>
  <c r="D11" i="18"/>
  <c r="D9" i="18"/>
  <c r="D7" i="18"/>
  <c r="D13" i="18"/>
  <c r="B3" i="18"/>
  <c r="AA21" i="10" l="1"/>
  <c r="E5" i="17" l="1"/>
  <c r="AK77" i="10" s="1"/>
  <c r="AC85" i="10"/>
  <c r="AD83" i="10"/>
  <c r="Y81" i="10"/>
  <c r="AD79" i="10"/>
  <c r="F69" i="10"/>
  <c r="F65" i="10"/>
  <c r="BC61" i="10"/>
  <c r="AP61" i="10"/>
  <c r="AG37" i="10"/>
  <c r="AG33" i="10"/>
  <c r="BJ33" i="10"/>
  <c r="AY33" i="10"/>
  <c r="AA31" i="10"/>
  <c r="Q26" i="10"/>
  <c r="AA17" i="10"/>
  <c r="W12" i="11" l="1"/>
  <c r="C19" i="17"/>
  <c r="D15" i="18" s="1"/>
  <c r="W13" i="11" l="1"/>
  <c r="AI6" i="11"/>
  <c r="T6" i="11"/>
  <c r="S6" i="11"/>
  <c r="R6" i="11"/>
  <c r="Q6" i="11"/>
  <c r="P6" i="11"/>
  <c r="O6" i="11"/>
  <c r="N6" i="11"/>
  <c r="M6" i="11"/>
  <c r="L6" i="11"/>
  <c r="K6" i="11"/>
  <c r="I6" i="11"/>
  <c r="H6" i="11"/>
  <c r="G6" i="11"/>
  <c r="AK6" i="11" s="1"/>
  <c r="F6" i="11"/>
  <c r="AC4" i="11"/>
  <c r="AC11" i="11" s="1"/>
  <c r="Z4" i="11"/>
  <c r="W4" i="11"/>
  <c r="AC2" i="11"/>
  <c r="Z2" i="11"/>
  <c r="D2" i="11"/>
  <c r="V1" i="11" s="1"/>
  <c r="AC8" i="11" l="1"/>
  <c r="AJ6" i="11"/>
  <c r="AC10" i="11"/>
  <c r="BI23" i="2"/>
  <c r="BH23" i="2" s="1"/>
  <c r="BI24" i="2"/>
  <c r="BH24" i="2" s="1"/>
  <c r="BI25" i="2"/>
  <c r="BH25" i="2" s="1"/>
  <c r="BI26" i="2"/>
  <c r="BH26" i="2" s="1"/>
  <c r="BI27" i="2"/>
  <c r="BH27" i="2" s="1"/>
  <c r="BI28" i="2"/>
  <c r="BH28" i="2" s="1"/>
  <c r="BI29" i="2"/>
  <c r="BH29" i="2" s="1"/>
  <c r="BI30" i="2"/>
  <c r="BH30" i="2" s="1"/>
  <c r="BI31" i="2"/>
  <c r="BH31" i="2" s="1"/>
  <c r="W11" i="11" s="1"/>
  <c r="BI32" i="2"/>
  <c r="BH32" i="2" s="1"/>
  <c r="BI33" i="2"/>
  <c r="BH33" i="2" s="1"/>
  <c r="BI34" i="2"/>
  <c r="BH34" i="2" s="1"/>
  <c r="BI35" i="2"/>
  <c r="BH35" i="2" s="1"/>
  <c r="BI36" i="2"/>
  <c r="BH36" i="2" s="1"/>
  <c r="BI37" i="2"/>
  <c r="BH37" i="2" s="1"/>
  <c r="BI38" i="2"/>
  <c r="BH38" i="2" s="1"/>
  <c r="BI39" i="2"/>
  <c r="BH39" i="2" s="1"/>
  <c r="BI40" i="2"/>
  <c r="BH40" i="2" s="1"/>
  <c r="BI41" i="2"/>
  <c r="BH41" i="2" s="1"/>
  <c r="BI42" i="2"/>
  <c r="BH42" i="2" s="1"/>
  <c r="BI43" i="2"/>
  <c r="BH43" i="2" s="1"/>
  <c r="BI44" i="2"/>
  <c r="BH44" i="2" s="1"/>
  <c r="BI45" i="2"/>
  <c r="BH45" i="2" s="1"/>
  <c r="BI46" i="2"/>
  <c r="BH46" i="2" s="1"/>
  <c r="BI47" i="2"/>
  <c r="BH47" i="2" s="1"/>
  <c r="BI48" i="2"/>
  <c r="BH48" i="2" s="1"/>
  <c r="BI49" i="2"/>
  <c r="BH49" i="2" s="1"/>
  <c r="BI50" i="2"/>
  <c r="BH50" i="2" s="1"/>
  <c r="BI51" i="2"/>
  <c r="BH51" i="2" s="1"/>
  <c r="BI52" i="2"/>
  <c r="BH52" i="2" s="1"/>
  <c r="BI53" i="2"/>
  <c r="BH53" i="2" s="1"/>
  <c r="BI54" i="2"/>
  <c r="BH54" i="2" s="1"/>
  <c r="BI55" i="2"/>
  <c r="BH55" i="2" s="1"/>
  <c r="BI56" i="2"/>
  <c r="BH56" i="2" s="1"/>
  <c r="BI57" i="2"/>
  <c r="BH57" i="2" s="1"/>
  <c r="BI58" i="2"/>
  <c r="BH58" i="2" s="1"/>
  <c r="BI59" i="2"/>
  <c r="BH59" i="2" s="1"/>
  <c r="BI60" i="2"/>
  <c r="BH60" i="2" s="1"/>
  <c r="BI61" i="2"/>
  <c r="BH61" i="2" s="1"/>
  <c r="BI62" i="2"/>
  <c r="BH62" i="2" s="1"/>
  <c r="BI63" i="2"/>
  <c r="BH63" i="2" s="1"/>
  <c r="BI64" i="2"/>
  <c r="BH64" i="2" s="1"/>
  <c r="BI65" i="2"/>
  <c r="BH65" i="2" s="1"/>
  <c r="BI66" i="2"/>
  <c r="BH66" i="2" s="1"/>
  <c r="BI67" i="2"/>
  <c r="BH67" i="2" s="1"/>
  <c r="BI68" i="2"/>
  <c r="BH68" i="2" s="1"/>
  <c r="BI69" i="2"/>
  <c r="BH69" i="2" s="1"/>
  <c r="BI70" i="2"/>
  <c r="BH70" i="2" s="1"/>
  <c r="BI71" i="2"/>
  <c r="BH71" i="2" s="1"/>
  <c r="BI72" i="2"/>
  <c r="BH72" i="2" s="1"/>
  <c r="BI73" i="2"/>
  <c r="BH73" i="2" s="1"/>
  <c r="BI74" i="2"/>
  <c r="BH74" i="2" s="1"/>
  <c r="BI75" i="2"/>
  <c r="BH75" i="2" s="1"/>
  <c r="BI76" i="2"/>
  <c r="BH76" i="2" s="1"/>
  <c r="BI77" i="2"/>
  <c r="BH77" i="2" s="1"/>
  <c r="BI78" i="2"/>
  <c r="BH78" i="2" s="1"/>
  <c r="BI79" i="2"/>
  <c r="BH79" i="2" s="1"/>
  <c r="BI80" i="2"/>
  <c r="BH80" i="2" s="1"/>
  <c r="BI81" i="2"/>
  <c r="BH81" i="2" s="1"/>
  <c r="BI82" i="2"/>
  <c r="BH82" i="2" s="1"/>
  <c r="BI83" i="2"/>
  <c r="BH83" i="2" s="1"/>
  <c r="BI84" i="2"/>
  <c r="BH84" i="2" s="1"/>
  <c r="BI85" i="2"/>
  <c r="BH85" i="2" s="1"/>
  <c r="BI86" i="2"/>
  <c r="BH86" i="2" s="1"/>
  <c r="BI87" i="2"/>
  <c r="BH87" i="2" s="1"/>
  <c r="BI88" i="2"/>
  <c r="BH88" i="2" s="1"/>
  <c r="BI89" i="2"/>
  <c r="BH89" i="2" s="1"/>
  <c r="BI90" i="2"/>
  <c r="BH90" i="2" s="1"/>
  <c r="BI91" i="2"/>
  <c r="BH91" i="2" s="1"/>
  <c r="BI92" i="2"/>
  <c r="BH92" i="2" s="1"/>
  <c r="BI93" i="2"/>
  <c r="BH93" i="2" s="1"/>
  <c r="BI94" i="2"/>
  <c r="BH94" i="2" s="1"/>
  <c r="BI95" i="2"/>
  <c r="BH95" i="2" s="1"/>
  <c r="BI96" i="2"/>
  <c r="BH96" i="2" s="1"/>
  <c r="BI97" i="2"/>
  <c r="BH97" i="2" s="1"/>
  <c r="BI98" i="2"/>
  <c r="BH98" i="2" s="1"/>
  <c r="BI99" i="2"/>
  <c r="BH99" i="2" s="1"/>
  <c r="BI100" i="2"/>
  <c r="BH100" i="2" s="1"/>
  <c r="BI101" i="2"/>
  <c r="BH101" i="2" s="1"/>
  <c r="BI102" i="2"/>
  <c r="BH102" i="2" s="1"/>
  <c r="BI22" i="2"/>
  <c r="BH22" i="2" s="1"/>
  <c r="AC9" i="11" s="1"/>
  <c r="BI5" i="2"/>
  <c r="BH5" i="2" s="1"/>
  <c r="BI6" i="2"/>
  <c r="BH6" i="2" s="1"/>
  <c r="BI7" i="2"/>
  <c r="BH7" i="2" s="1"/>
  <c r="BI8" i="2"/>
  <c r="BH8" i="2" s="1"/>
  <c r="BI9" i="2"/>
  <c r="BH9" i="2" s="1"/>
  <c r="BI10" i="2"/>
  <c r="BH10" i="2" s="1"/>
  <c r="W8" i="11" s="1"/>
  <c r="D32" i="18" s="1"/>
  <c r="BI11" i="2"/>
  <c r="BH11" i="2" s="1"/>
  <c r="BI12" i="2"/>
  <c r="BH12" i="2" s="1"/>
  <c r="Z9" i="11" s="1"/>
  <c r="BI13" i="2"/>
  <c r="BH13" i="2" s="1"/>
  <c r="BI14" i="2"/>
  <c r="BH14" i="2" s="1"/>
  <c r="BI15" i="2"/>
  <c r="BH15" i="2" s="1"/>
  <c r="BI16" i="2"/>
  <c r="BH16" i="2" s="1"/>
  <c r="BI17" i="2"/>
  <c r="BH17" i="2" s="1"/>
  <c r="BI18" i="2"/>
  <c r="BH18" i="2" s="1"/>
  <c r="BI19" i="2"/>
  <c r="BI20" i="2"/>
  <c r="BH20" i="2" s="1"/>
  <c r="BI21" i="2"/>
  <c r="BH21" i="2" s="1"/>
  <c r="BI4" i="2"/>
  <c r="BH4" i="2" s="1"/>
  <c r="BI3" i="2"/>
  <c r="BH3" i="2" s="1"/>
  <c r="AC7" i="11" l="1"/>
  <c r="W6" i="11"/>
  <c r="D30" i="18" s="1"/>
  <c r="Z10" i="11"/>
  <c r="Z8" i="11"/>
  <c r="W7" i="11"/>
  <c r="W10" i="11"/>
  <c r="W9" i="11"/>
  <c r="AF9" i="11" s="1"/>
  <c r="AC6" i="11"/>
  <c r="Z6" i="11"/>
  <c r="BH105" i="2"/>
  <c r="Z7" i="11"/>
  <c r="D35" i="18"/>
  <c r="AG43" i="10"/>
  <c r="Z11" i="11"/>
  <c r="AF11" i="11" s="1"/>
  <c r="BI105" i="2"/>
  <c r="AF8" i="11"/>
  <c r="U104" i="2"/>
  <c r="V104" i="2"/>
  <c r="W104" i="2"/>
  <c r="X104" i="2"/>
  <c r="Y104" i="2"/>
  <c r="Z104" i="2"/>
  <c r="AA104" i="2"/>
  <c r="AB104" i="2"/>
  <c r="AC104" i="2"/>
  <c r="AD104" i="2"/>
  <c r="AE104" i="2"/>
  <c r="AF104" i="2"/>
  <c r="AG104" i="2"/>
  <c r="AH104" i="2"/>
  <c r="AI104" i="2"/>
  <c r="AJ104" i="2"/>
  <c r="AK104" i="2"/>
  <c r="AL104" i="2"/>
  <c r="AM104" i="2"/>
  <c r="AN104" i="2"/>
  <c r="AO104" i="2"/>
  <c r="AP104" i="2"/>
  <c r="AQ104" i="2"/>
  <c r="AR104" i="2"/>
  <c r="AS104" i="2"/>
  <c r="AT104" i="2"/>
  <c r="AU104" i="2"/>
  <c r="AV104" i="2"/>
  <c r="AW104" i="2"/>
  <c r="AX104" i="2"/>
  <c r="AY104" i="2"/>
  <c r="AZ104" i="2"/>
  <c r="BA104" i="2"/>
  <c r="BB104" i="2"/>
  <c r="BC104" i="2"/>
  <c r="BD104" i="2"/>
  <c r="BE104" i="2"/>
  <c r="BF104" i="2"/>
  <c r="T104" i="2"/>
  <c r="S104" i="2"/>
  <c r="AB52" i="10" l="1"/>
  <c r="AF6" i="11"/>
  <c r="AF7" i="11"/>
  <c r="D34" i="18"/>
  <c r="AG41" i="10"/>
  <c r="D31" i="18"/>
  <c r="AB51" i="10"/>
  <c r="AF10" i="11"/>
  <c r="D33" i="18"/>
  <c r="AB53" i="10"/>
  <c r="BJ4" i="2" l="1"/>
  <c r="BJ5" i="2"/>
  <c r="BJ6" i="2"/>
  <c r="BJ7" i="2"/>
  <c r="BJ8" i="2"/>
  <c r="BJ9" i="2"/>
  <c r="BJ10" i="2"/>
  <c r="BJ11" i="2"/>
  <c r="BJ12" i="2"/>
  <c r="BJ13" i="2"/>
  <c r="BJ14" i="2"/>
  <c r="BJ15" i="2"/>
  <c r="BJ16" i="2"/>
  <c r="BJ17" i="2"/>
  <c r="BJ18" i="2"/>
  <c r="BJ19" i="2"/>
  <c r="BJ20" i="2"/>
  <c r="BJ21" i="2"/>
  <c r="BJ22" i="2"/>
  <c r="BJ23" i="2"/>
  <c r="BJ24" i="2"/>
  <c r="BJ25" i="2"/>
  <c r="BJ26" i="2"/>
  <c r="BJ27" i="2"/>
  <c r="BJ28" i="2"/>
  <c r="BJ29" i="2"/>
  <c r="BJ30" i="2"/>
  <c r="BJ31" i="2"/>
  <c r="BJ32" i="2"/>
  <c r="BJ33" i="2"/>
  <c r="BJ34" i="2"/>
  <c r="BJ35" i="2"/>
  <c r="BJ36" i="2"/>
  <c r="BJ37" i="2"/>
  <c r="BJ38" i="2"/>
  <c r="BJ39" i="2"/>
  <c r="BJ40" i="2"/>
  <c r="BJ41" i="2"/>
  <c r="BJ42" i="2"/>
  <c r="BJ43" i="2"/>
  <c r="BJ44" i="2"/>
  <c r="BJ45" i="2"/>
  <c r="BJ46" i="2"/>
  <c r="BJ47" i="2"/>
  <c r="BJ48" i="2"/>
  <c r="BJ49" i="2"/>
  <c r="BJ50" i="2"/>
  <c r="BJ51" i="2"/>
  <c r="BJ52" i="2"/>
  <c r="BJ53" i="2"/>
  <c r="BJ54" i="2"/>
  <c r="BJ55" i="2"/>
  <c r="BJ56" i="2"/>
  <c r="BJ57" i="2"/>
  <c r="BJ58" i="2"/>
  <c r="BJ59" i="2"/>
  <c r="BJ60" i="2"/>
  <c r="BJ61" i="2"/>
  <c r="BJ62" i="2"/>
  <c r="BJ63" i="2"/>
  <c r="BJ64" i="2"/>
  <c r="BJ65" i="2"/>
  <c r="BJ66" i="2"/>
  <c r="BJ67" i="2"/>
  <c r="BJ68" i="2"/>
  <c r="BJ69" i="2"/>
  <c r="BJ70" i="2"/>
  <c r="BJ71" i="2"/>
  <c r="BJ72" i="2"/>
  <c r="BJ73" i="2"/>
  <c r="BJ74" i="2"/>
  <c r="BJ75" i="2"/>
  <c r="BJ76" i="2"/>
  <c r="BJ77" i="2"/>
  <c r="BJ78" i="2"/>
  <c r="BJ79" i="2"/>
  <c r="BJ80" i="2"/>
  <c r="BJ81" i="2"/>
  <c r="BJ82" i="2"/>
  <c r="BJ83" i="2"/>
  <c r="BJ84" i="2"/>
  <c r="BJ85" i="2"/>
  <c r="BJ86" i="2"/>
  <c r="BJ87" i="2"/>
  <c r="BJ88" i="2"/>
  <c r="BJ89" i="2"/>
  <c r="BJ90" i="2"/>
  <c r="BJ91" i="2"/>
  <c r="BJ92" i="2"/>
  <c r="BJ93" i="2"/>
  <c r="BJ94" i="2"/>
  <c r="BJ95" i="2"/>
  <c r="BJ96" i="2"/>
  <c r="BJ97" i="2"/>
  <c r="BJ98" i="2"/>
  <c r="BJ99" i="2"/>
  <c r="BJ100" i="2"/>
  <c r="BJ101" i="2"/>
  <c r="BJ102" i="2"/>
  <c r="BJ3" i="2"/>
  <c r="S1" i="2" l="1"/>
  <c r="D5" i="18" l="1"/>
  <c r="C11" i="17"/>
  <c r="AA29" i="10" s="1"/>
  <c r="B7" i="11"/>
  <c r="T1" i="2"/>
  <c r="U1" i="2" s="1"/>
  <c r="V1" i="2" s="1"/>
  <c r="W1" i="2" s="1"/>
  <c r="X1" i="2" s="1"/>
  <c r="Y1" i="2" s="1"/>
  <c r="Z1" i="2" s="1"/>
  <c r="AA1" i="2" s="1"/>
  <c r="AB1" i="2" s="1"/>
  <c r="AC1" i="2" s="1"/>
  <c r="AD1" i="2" s="1"/>
  <c r="AE1" i="2" s="1"/>
  <c r="AF1" i="2" s="1"/>
  <c r="AG1" i="2" s="1"/>
  <c r="AH1" i="2" s="1"/>
  <c r="AI1" i="2" s="1"/>
  <c r="AJ1" i="2" s="1"/>
  <c r="AK1" i="2" s="1"/>
  <c r="AL1" i="2" s="1"/>
  <c r="AM1" i="2" s="1"/>
  <c r="AN1" i="2" s="1"/>
  <c r="AO1" i="2" s="1"/>
  <c r="AP1" i="2" s="1"/>
  <c r="AQ1" i="2" s="1"/>
  <c r="AR1" i="2" s="1"/>
  <c r="AS1" i="2" s="1"/>
  <c r="AT1" i="2" s="1"/>
  <c r="AU1" i="2" s="1"/>
  <c r="AV1" i="2" s="1"/>
  <c r="AW1" i="2" s="1"/>
  <c r="AX1" i="2" s="1"/>
  <c r="AY1" i="2" s="1"/>
  <c r="AZ1" i="2" s="1"/>
  <c r="BA1" i="2" s="1"/>
  <c r="BB1" i="2" s="1"/>
  <c r="BC1" i="2" s="1"/>
  <c r="BD1" i="2" s="1"/>
  <c r="BE1" i="2" s="1"/>
  <c r="BF1" i="2" s="1"/>
  <c r="J11" i="18" l="1"/>
  <c r="J9" i="18"/>
  <c r="J13" i="18"/>
  <c r="J7" i="18"/>
  <c r="M7" i="11"/>
  <c r="Q7" i="11"/>
  <c r="K7" i="11"/>
  <c r="D7" i="11"/>
  <c r="N7" i="11"/>
  <c r="R7" i="11"/>
  <c r="L7" i="11"/>
  <c r="T7" i="11"/>
  <c r="O7" i="11"/>
  <c r="P7" i="11"/>
  <c r="S7" i="11"/>
  <c r="G7" i="11"/>
  <c r="F7" i="11"/>
  <c r="H7" i="11"/>
  <c r="B8" i="11"/>
  <c r="I7" i="11"/>
  <c r="N8" i="11" l="1"/>
  <c r="R8" i="11"/>
  <c r="K8" i="11"/>
  <c r="O8" i="11"/>
  <c r="S8" i="11"/>
  <c r="Q8" i="11"/>
  <c r="L8" i="11"/>
  <c r="T8" i="11"/>
  <c r="D8" i="11"/>
  <c r="M8" i="11"/>
  <c r="P8" i="11"/>
  <c r="G8" i="11"/>
  <c r="F8" i="11"/>
  <c r="I8" i="11"/>
  <c r="H8" i="11"/>
  <c r="B9" i="11"/>
  <c r="L9" i="11" l="1"/>
  <c r="P9" i="11"/>
  <c r="T9" i="11"/>
  <c r="M9" i="11"/>
  <c r="Q9" i="11"/>
  <c r="O9" i="11"/>
  <c r="R9" i="11"/>
  <c r="N9" i="11"/>
  <c r="K9" i="11"/>
  <c r="S9" i="11"/>
  <c r="D9" i="11"/>
  <c r="I9" i="11"/>
  <c r="G9" i="11"/>
  <c r="H9" i="11"/>
  <c r="F9" i="11"/>
  <c r="B10" i="11"/>
  <c r="N10" i="11" l="1"/>
  <c r="R10" i="11"/>
  <c r="K10" i="11"/>
  <c r="O10" i="11"/>
  <c r="S10" i="11"/>
  <c r="M10" i="11"/>
  <c r="P10" i="11"/>
  <c r="T10" i="11"/>
  <c r="L10" i="11"/>
  <c r="D10" i="11"/>
  <c r="Q10" i="11"/>
  <c r="G10" i="11"/>
  <c r="F10" i="11"/>
  <c r="I10" i="11"/>
  <c r="H10" i="11"/>
  <c r="B11" i="11"/>
  <c r="L11" i="11" l="1"/>
  <c r="P11" i="11"/>
  <c r="T11" i="11"/>
  <c r="M11" i="11"/>
  <c r="Q11" i="11"/>
  <c r="K11" i="11"/>
  <c r="S11" i="11"/>
  <c r="D11" i="11"/>
  <c r="N11" i="11"/>
  <c r="O11" i="11"/>
  <c r="R11" i="11"/>
  <c r="H11" i="11"/>
  <c r="F11" i="11"/>
  <c r="I11" i="11"/>
  <c r="G11" i="11"/>
  <c r="B12" i="11"/>
  <c r="N12" i="11" l="1"/>
  <c r="R12" i="11"/>
  <c r="K12" i="11"/>
  <c r="O12" i="11"/>
  <c r="S12" i="11"/>
  <c r="Q12" i="11"/>
  <c r="L12" i="11"/>
  <c r="T12" i="11"/>
  <c r="D12" i="11"/>
  <c r="P12" i="11"/>
  <c r="M12" i="11"/>
  <c r="H12" i="11"/>
  <c r="I12" i="11"/>
  <c r="F12" i="11"/>
  <c r="G12" i="11"/>
  <c r="B13" i="11"/>
  <c r="L13" i="11" l="1"/>
  <c r="P13" i="11"/>
  <c r="T13" i="11"/>
  <c r="M13" i="11"/>
  <c r="Q13" i="11"/>
  <c r="O13" i="11"/>
  <c r="R13" i="11"/>
  <c r="S13" i="11"/>
  <c r="D13" i="11"/>
  <c r="K13" i="11"/>
  <c r="N13" i="11"/>
  <c r="H13" i="11"/>
  <c r="F13" i="11"/>
  <c r="I13" i="11"/>
  <c r="G13" i="11"/>
  <c r="B14" i="11"/>
  <c r="N14" i="11" l="1"/>
  <c r="R14" i="11"/>
  <c r="K14" i="11"/>
  <c r="O14" i="11"/>
  <c r="S14" i="11"/>
  <c r="M14" i="11"/>
  <c r="P14" i="11"/>
  <c r="L14" i="11"/>
  <c r="D14" i="11"/>
  <c r="Q14" i="11"/>
  <c r="T14" i="11"/>
  <c r="H14" i="11"/>
  <c r="F14" i="11"/>
  <c r="G14" i="11"/>
  <c r="I14" i="11"/>
  <c r="B15" i="11"/>
  <c r="L15" i="11" l="1"/>
  <c r="P15" i="11"/>
  <c r="T15" i="11"/>
  <c r="M15" i="11"/>
  <c r="Q15" i="11"/>
  <c r="K15" i="11"/>
  <c r="S15" i="11"/>
  <c r="D15" i="11"/>
  <c r="N15" i="11"/>
  <c r="R15" i="11"/>
  <c r="O15" i="11"/>
  <c r="G15" i="11"/>
  <c r="F15" i="11"/>
  <c r="H15" i="11"/>
  <c r="I15" i="11"/>
  <c r="B16" i="11"/>
  <c r="N16" i="11" l="1"/>
  <c r="R16" i="11"/>
  <c r="K16" i="11"/>
  <c r="O16" i="11"/>
  <c r="S16" i="11"/>
  <c r="Q16" i="11"/>
  <c r="L16" i="11"/>
  <c r="T16" i="11"/>
  <c r="D16" i="11"/>
  <c r="M16" i="11"/>
  <c r="P16" i="11"/>
  <c r="F16" i="11"/>
  <c r="I16" i="11"/>
  <c r="G16" i="11"/>
  <c r="H16" i="11"/>
  <c r="B17" i="11"/>
  <c r="L17" i="11" l="1"/>
  <c r="P17" i="11"/>
  <c r="T17" i="11"/>
  <c r="M17" i="11"/>
  <c r="Q17" i="11"/>
  <c r="O17" i="11"/>
  <c r="R17" i="11"/>
  <c r="N17" i="11"/>
  <c r="S17" i="11"/>
  <c r="D17" i="11"/>
  <c r="K17" i="11"/>
  <c r="F17" i="11"/>
  <c r="H17" i="11"/>
  <c r="I17" i="11"/>
  <c r="G17" i="11"/>
  <c r="B18" i="11"/>
  <c r="N18" i="11" l="1"/>
  <c r="R18" i="11"/>
  <c r="K18" i="11"/>
  <c r="O18" i="11"/>
  <c r="S18" i="11"/>
  <c r="M18" i="11"/>
  <c r="P18" i="11"/>
  <c r="T18" i="11"/>
  <c r="Q18" i="11"/>
  <c r="L18" i="11"/>
  <c r="D18" i="11"/>
  <c r="I18" i="11"/>
  <c r="F18" i="11"/>
  <c r="G18" i="11"/>
  <c r="H18" i="11"/>
  <c r="B19" i="11"/>
  <c r="L19" i="11" l="1"/>
  <c r="P19" i="11"/>
  <c r="T19" i="11"/>
  <c r="M19" i="11"/>
  <c r="Q19" i="11"/>
  <c r="K19" i="11"/>
  <c r="S19" i="11"/>
  <c r="D19" i="11"/>
  <c r="N19" i="11"/>
  <c r="O19" i="11"/>
  <c r="R19" i="11"/>
  <c r="F19" i="11"/>
  <c r="I19" i="11"/>
  <c r="G19" i="11"/>
  <c r="H19" i="11"/>
  <c r="B20" i="11"/>
  <c r="N20" i="11" l="1"/>
  <c r="R20" i="11"/>
  <c r="K20" i="11"/>
  <c r="O20" i="11"/>
  <c r="S20" i="11"/>
  <c r="Q20" i="11"/>
  <c r="L20" i="11"/>
  <c r="T20" i="11"/>
  <c r="D20" i="11"/>
  <c r="P20" i="11"/>
  <c r="M20" i="11"/>
  <c r="H20" i="11"/>
  <c r="F20" i="11"/>
  <c r="G20" i="11"/>
  <c r="I20" i="11"/>
  <c r="B21" i="11"/>
  <c r="L21" i="11" l="1"/>
  <c r="P21" i="11"/>
  <c r="T21" i="11"/>
  <c r="M21" i="11"/>
  <c r="Q21" i="11"/>
  <c r="O21" i="11"/>
  <c r="R21" i="11"/>
  <c r="S21" i="11"/>
  <c r="K21" i="11"/>
  <c r="N21" i="11"/>
  <c r="D21" i="11"/>
  <c r="F21" i="11"/>
  <c r="H21" i="11"/>
  <c r="I21" i="11"/>
  <c r="G21" i="11"/>
  <c r="B22" i="11"/>
  <c r="N22" i="11" l="1"/>
  <c r="R22" i="11"/>
  <c r="K22" i="11"/>
  <c r="O22" i="11"/>
  <c r="S22" i="11"/>
  <c r="M22" i="11"/>
  <c r="P22" i="11"/>
  <c r="L22" i="11"/>
  <c r="D22" i="11"/>
  <c r="Q22" i="11"/>
  <c r="T22" i="11"/>
  <c r="G22" i="11"/>
  <c r="F22" i="11"/>
  <c r="I22" i="11"/>
  <c r="H22" i="11"/>
  <c r="B23" i="11"/>
  <c r="L23" i="11" l="1"/>
  <c r="P23" i="11"/>
  <c r="T23" i="11"/>
  <c r="M23" i="11"/>
  <c r="Q23" i="11"/>
  <c r="K23" i="11"/>
  <c r="S23" i="11"/>
  <c r="D23" i="11"/>
  <c r="N23" i="11"/>
  <c r="R23" i="11"/>
  <c r="O23" i="11"/>
  <c r="H23" i="11"/>
  <c r="I23" i="11"/>
  <c r="G23" i="11"/>
  <c r="F23" i="11"/>
  <c r="B24" i="11"/>
  <c r="N24" i="11" l="1"/>
  <c r="R24" i="11"/>
  <c r="K24" i="11"/>
  <c r="O24" i="11"/>
  <c r="S24" i="11"/>
  <c r="Q24" i="11"/>
  <c r="L24" i="11"/>
  <c r="T24" i="11"/>
  <c r="D24" i="11"/>
  <c r="M24" i="11"/>
  <c r="P24" i="11"/>
  <c r="G24" i="11"/>
  <c r="F24" i="11"/>
  <c r="I24" i="11"/>
  <c r="H24" i="11"/>
  <c r="B25" i="11"/>
  <c r="L25" i="11" l="1"/>
  <c r="P25" i="11"/>
  <c r="T25" i="11"/>
  <c r="M25" i="11"/>
  <c r="Q25" i="11"/>
  <c r="O25" i="11"/>
  <c r="R25" i="11"/>
  <c r="N25" i="11"/>
  <c r="K25" i="11"/>
  <c r="S25" i="11"/>
  <c r="D25" i="11"/>
  <c r="I25" i="11"/>
  <c r="G25" i="11"/>
  <c r="H25" i="11"/>
  <c r="F25" i="11"/>
  <c r="B26" i="11"/>
  <c r="N26" i="11" l="1"/>
  <c r="R26" i="11"/>
  <c r="K26" i="11"/>
  <c r="O26" i="11"/>
  <c r="S26" i="11"/>
  <c r="M26" i="11"/>
  <c r="P26" i="11"/>
  <c r="T26" i="11"/>
  <c r="L26" i="11"/>
  <c r="D26" i="11"/>
  <c r="Q26" i="11"/>
  <c r="I26" i="11"/>
  <c r="H26" i="11"/>
  <c r="F26" i="11"/>
  <c r="G26" i="11"/>
  <c r="B27" i="11"/>
  <c r="L27" i="11" l="1"/>
  <c r="P27" i="11"/>
  <c r="T27" i="11"/>
  <c r="M27" i="11"/>
  <c r="Q27" i="11"/>
  <c r="K27" i="11"/>
  <c r="S27" i="11"/>
  <c r="D27" i="11"/>
  <c r="N27" i="11"/>
  <c r="O27" i="11"/>
  <c r="R27" i="11"/>
  <c r="H27" i="11"/>
  <c r="F27" i="11"/>
  <c r="I27" i="11"/>
  <c r="G27" i="11"/>
  <c r="B28" i="11"/>
  <c r="N28" i="11" l="1"/>
  <c r="R28" i="11"/>
  <c r="K28" i="11"/>
  <c r="O28" i="11"/>
  <c r="S28" i="11"/>
  <c r="Q28" i="11"/>
  <c r="L28" i="11"/>
  <c r="T28" i="11"/>
  <c r="D28" i="11"/>
  <c r="P28" i="11"/>
  <c r="M28" i="11"/>
  <c r="H28" i="11"/>
  <c r="I28" i="11"/>
  <c r="F28" i="11"/>
  <c r="G28" i="11"/>
  <c r="B29" i="11"/>
  <c r="L29" i="11" l="1"/>
  <c r="P29" i="11"/>
  <c r="T29" i="11"/>
  <c r="M29" i="11"/>
  <c r="Q29" i="11"/>
  <c r="O29" i="11"/>
  <c r="R29" i="11"/>
  <c r="D29" i="11"/>
  <c r="K29" i="11"/>
  <c r="N29" i="11"/>
  <c r="S29" i="11"/>
  <c r="H29" i="11"/>
  <c r="I29" i="11"/>
  <c r="G29" i="11"/>
  <c r="F29" i="11"/>
  <c r="B30" i="11"/>
  <c r="N30" i="11" l="1"/>
  <c r="R30" i="11"/>
  <c r="K30" i="11"/>
  <c r="O30" i="11"/>
  <c r="S30" i="11"/>
  <c r="M30" i="11"/>
  <c r="P30" i="11"/>
  <c r="L30" i="11"/>
  <c r="D30" i="11"/>
  <c r="Q30" i="11"/>
  <c r="T30" i="11"/>
  <c r="H30" i="11"/>
  <c r="F30" i="11"/>
  <c r="I30" i="11"/>
  <c r="G30" i="11"/>
  <c r="B31" i="11"/>
  <c r="L31" i="11" l="1"/>
  <c r="P31" i="11"/>
  <c r="T31" i="11"/>
  <c r="M31" i="11"/>
  <c r="Q31" i="11"/>
  <c r="K31" i="11"/>
  <c r="S31" i="11"/>
  <c r="D31" i="11"/>
  <c r="N31" i="11"/>
  <c r="R31" i="11"/>
  <c r="O31" i="11"/>
  <c r="G31" i="11"/>
  <c r="F31" i="11"/>
  <c r="H31" i="11"/>
  <c r="I31" i="11"/>
  <c r="B32" i="11"/>
  <c r="N32" i="11" l="1"/>
  <c r="R32" i="11"/>
  <c r="K32" i="11"/>
  <c r="O32" i="11"/>
  <c r="S32" i="11"/>
  <c r="Q32" i="11"/>
  <c r="L32" i="11"/>
  <c r="T32" i="11"/>
  <c r="D32" i="11"/>
  <c r="M32" i="11"/>
  <c r="P32" i="11"/>
  <c r="F32" i="11"/>
  <c r="I32" i="11"/>
  <c r="G32" i="11"/>
  <c r="H32" i="11"/>
  <c r="B33" i="11"/>
  <c r="L33" i="11" l="1"/>
  <c r="P33" i="11"/>
  <c r="T33" i="11"/>
  <c r="M33" i="11"/>
  <c r="Q33" i="11"/>
  <c r="O33" i="11"/>
  <c r="R33" i="11"/>
  <c r="N33" i="11"/>
  <c r="S33" i="11"/>
  <c r="D33" i="11"/>
  <c r="K33" i="11"/>
  <c r="F33" i="11"/>
  <c r="H33" i="11"/>
  <c r="I33" i="11"/>
  <c r="G33" i="11"/>
  <c r="B34" i="11"/>
  <c r="N34" i="11" l="1"/>
  <c r="R34" i="11"/>
  <c r="K34" i="11"/>
  <c r="O34" i="11"/>
  <c r="S34" i="11"/>
  <c r="M34" i="11"/>
  <c r="P34" i="11"/>
  <c r="T34" i="11"/>
  <c r="Q34" i="11"/>
  <c r="L34" i="11"/>
  <c r="D34" i="11"/>
  <c r="I34" i="11"/>
  <c r="F34" i="11"/>
  <c r="G34" i="11"/>
  <c r="H34" i="11"/>
  <c r="B35" i="11"/>
  <c r="L35" i="11" l="1"/>
  <c r="M35" i="11"/>
  <c r="Q35" i="11"/>
  <c r="K35" i="11"/>
  <c r="R35" i="11"/>
  <c r="D35" i="11"/>
  <c r="N35" i="11"/>
  <c r="S35" i="11"/>
  <c r="O35" i="11"/>
  <c r="P35" i="11"/>
  <c r="T35" i="11"/>
  <c r="F35" i="11"/>
  <c r="I35" i="11"/>
  <c r="H35" i="11"/>
  <c r="G35" i="11"/>
  <c r="B36" i="11"/>
  <c r="K36" i="11" l="1"/>
  <c r="O36" i="11"/>
  <c r="S36" i="11"/>
  <c r="M36" i="11"/>
  <c r="R36" i="11"/>
  <c r="N36" i="11"/>
  <c r="T36" i="11"/>
  <c r="D36" i="11"/>
  <c r="L36" i="11"/>
  <c r="P36" i="11"/>
  <c r="Q36" i="11"/>
  <c r="H36" i="11"/>
  <c r="F36" i="11"/>
  <c r="G36" i="11"/>
  <c r="I36" i="11"/>
  <c r="B37" i="11"/>
  <c r="M37" i="11" l="1"/>
  <c r="Q37" i="11"/>
  <c r="N37" i="11"/>
  <c r="S37" i="11"/>
  <c r="O37" i="11"/>
  <c r="T37" i="11"/>
  <c r="L37" i="11"/>
  <c r="K37" i="11"/>
  <c r="P37" i="11"/>
  <c r="R37" i="11"/>
  <c r="D37" i="11"/>
  <c r="F37" i="11"/>
  <c r="H37" i="11"/>
  <c r="I37" i="11"/>
  <c r="G37" i="11"/>
  <c r="B38" i="11"/>
  <c r="K38" i="11" l="1"/>
  <c r="O38" i="11"/>
  <c r="S38" i="11"/>
  <c r="N38" i="11"/>
  <c r="T38" i="11"/>
  <c r="P38" i="11"/>
  <c r="M38" i="11"/>
  <c r="D38" i="11"/>
  <c r="L38" i="11"/>
  <c r="Q38" i="11"/>
  <c r="R38" i="11"/>
  <c r="G38" i="11"/>
  <c r="F38" i="11"/>
  <c r="I38" i="11"/>
  <c r="H38" i="11"/>
  <c r="B39" i="11"/>
  <c r="M39" i="11" l="1"/>
  <c r="Q39" i="11"/>
  <c r="O39" i="11"/>
  <c r="T39" i="11"/>
  <c r="D39" i="11"/>
  <c r="K39" i="11"/>
  <c r="P39" i="11"/>
  <c r="N39" i="11"/>
  <c r="R39" i="11"/>
  <c r="S39" i="11"/>
  <c r="L39" i="11"/>
  <c r="G39" i="11"/>
  <c r="H39" i="11"/>
  <c r="I39" i="11"/>
  <c r="F39" i="11"/>
  <c r="B40" i="11"/>
  <c r="K40" i="11" l="1"/>
  <c r="O40" i="11"/>
  <c r="S40" i="11"/>
  <c r="P40" i="11"/>
  <c r="L40" i="11"/>
  <c r="Q40" i="11"/>
  <c r="D40" i="11"/>
  <c r="N40" i="11"/>
  <c r="M40" i="11"/>
  <c r="R40" i="11"/>
  <c r="T40" i="11"/>
  <c r="G40" i="11"/>
  <c r="F40" i="11"/>
  <c r="I40" i="11"/>
  <c r="H40" i="11"/>
  <c r="B41" i="11"/>
  <c r="M41" i="11" l="1"/>
  <c r="K41" i="11"/>
  <c r="P41" i="11"/>
  <c r="T41" i="11"/>
  <c r="L41" i="11"/>
  <c r="Q41" i="11"/>
  <c r="O41" i="11"/>
  <c r="R41" i="11"/>
  <c r="D41" i="11"/>
  <c r="S41" i="11"/>
  <c r="N41" i="11"/>
  <c r="I41" i="11"/>
  <c r="G41" i="11"/>
  <c r="H41" i="11"/>
  <c r="F41" i="11"/>
  <c r="B42" i="11"/>
  <c r="N42" i="11" l="1"/>
  <c r="R42" i="11"/>
  <c r="K42" i="11"/>
  <c r="O42" i="11"/>
  <c r="S42" i="11"/>
  <c r="M42" i="11"/>
  <c r="L42" i="11"/>
  <c r="P42" i="11"/>
  <c r="Q42" i="11"/>
  <c r="D42" i="11"/>
  <c r="T42" i="11"/>
  <c r="I42" i="11"/>
  <c r="F42" i="11"/>
  <c r="G42" i="11"/>
  <c r="H42" i="11"/>
  <c r="B43" i="11"/>
  <c r="L43" i="11" l="1"/>
  <c r="P43" i="11"/>
  <c r="T43" i="11"/>
  <c r="D43" i="11"/>
  <c r="M43" i="11"/>
  <c r="Q43" i="11"/>
  <c r="K43" i="11"/>
  <c r="S43" i="11"/>
  <c r="R43" i="11"/>
  <c r="N43" i="11"/>
  <c r="O43" i="11"/>
  <c r="H43" i="11"/>
  <c r="F43" i="11"/>
  <c r="I43" i="11"/>
  <c r="G43" i="11"/>
  <c r="B44" i="11"/>
  <c r="N44" i="11" l="1"/>
  <c r="R44" i="11"/>
  <c r="K44" i="11"/>
  <c r="O44" i="11"/>
  <c r="S44" i="11"/>
  <c r="D44" i="11"/>
  <c r="Q44" i="11"/>
  <c r="L44" i="11"/>
  <c r="T44" i="11"/>
  <c r="M44" i="11"/>
  <c r="P44" i="11"/>
  <c r="I44" i="11"/>
  <c r="F44" i="11"/>
  <c r="G44" i="11"/>
  <c r="H44" i="11"/>
  <c r="B45" i="11"/>
  <c r="L45" i="11" l="1"/>
  <c r="P45" i="11"/>
  <c r="T45" i="11"/>
  <c r="M45" i="11"/>
  <c r="Q45" i="11"/>
  <c r="O45" i="11"/>
  <c r="N45" i="11"/>
  <c r="D45" i="11"/>
  <c r="R45" i="11"/>
  <c r="K45" i="11"/>
  <c r="S45" i="11"/>
  <c r="H45" i="11"/>
  <c r="I45" i="11"/>
  <c r="G45" i="11"/>
  <c r="F45" i="11"/>
  <c r="B46" i="11"/>
  <c r="N46" i="11" l="1"/>
  <c r="N4" i="11" s="1"/>
  <c r="R46" i="11"/>
  <c r="R4" i="11" s="1"/>
  <c r="K46" i="11"/>
  <c r="K4" i="11" s="1"/>
  <c r="O46" i="11"/>
  <c r="O4" i="11" s="1"/>
  <c r="S46" i="11"/>
  <c r="S4" i="11" s="1"/>
  <c r="M46" i="11"/>
  <c r="M4" i="11" s="1"/>
  <c r="D46" i="11"/>
  <c r="D4" i="11" s="1"/>
  <c r="T46" i="11"/>
  <c r="T4" i="11" s="1"/>
  <c r="P46" i="11"/>
  <c r="P4" i="11" s="1"/>
  <c r="Q46" i="11"/>
  <c r="Q4" i="11" s="1"/>
  <c r="L46" i="11"/>
  <c r="L4" i="11" s="1"/>
  <c r="H46" i="11"/>
  <c r="H4" i="11" s="1"/>
  <c r="F46" i="11"/>
  <c r="F4" i="11" s="1"/>
  <c r="G46" i="11"/>
  <c r="G4" i="11" s="1"/>
  <c r="I46" i="11"/>
  <c r="I4" i="11" s="1"/>
  <c r="AF15" i="11" l="1"/>
  <c r="H23" i="18" s="1"/>
  <c r="H19" i="18"/>
  <c r="AF5" i="11"/>
  <c r="W15" i="11"/>
  <c r="J23" i="18" s="1"/>
  <c r="J19" i="18"/>
  <c r="AG35" i="10"/>
  <c r="AI44" i="11"/>
  <c r="AI45" i="11"/>
  <c r="AI29" i="11"/>
  <c r="AI34" i="11"/>
  <c r="AI35" i="11"/>
  <c r="AI21" i="11"/>
  <c r="AI23" i="11"/>
  <c r="AI25" i="11"/>
  <c r="AI10" i="11"/>
  <c r="AI15" i="11"/>
  <c r="AI8" i="11"/>
  <c r="X7" i="11"/>
  <c r="F31" i="18" s="1"/>
  <c r="AI7" i="11"/>
  <c r="AG7" i="11"/>
  <c r="AI40" i="11"/>
  <c r="AI41" i="11"/>
  <c r="AI46" i="11"/>
  <c r="AI30" i="11"/>
  <c r="AI31" i="11"/>
  <c r="AI16" i="11"/>
  <c r="AI17" i="11"/>
  <c r="AI18" i="11"/>
  <c r="X10" i="11"/>
  <c r="F34" i="18" s="1"/>
  <c r="AI11" i="11"/>
  <c r="W5" i="11"/>
  <c r="X11" i="11"/>
  <c r="F35" i="18" s="1"/>
  <c r="AG11" i="11"/>
  <c r="AG10" i="11"/>
  <c r="AI36" i="11"/>
  <c r="AI37" i="11"/>
  <c r="AI42" i="11"/>
  <c r="AI43" i="11"/>
  <c r="AI28" i="11"/>
  <c r="AI26" i="11"/>
  <c r="AI13" i="11"/>
  <c r="AI14" i="11"/>
  <c r="AI9" i="11"/>
  <c r="X8" i="11"/>
  <c r="F32" i="18" s="1"/>
  <c r="X12" i="11"/>
  <c r="X9" i="11"/>
  <c r="F33" i="18" s="1"/>
  <c r="AG6" i="11"/>
  <c r="AG9" i="11"/>
  <c r="AI32" i="11"/>
  <c r="AI33" i="11"/>
  <c r="AI38" i="11"/>
  <c r="AI39" i="11"/>
  <c r="AI22" i="11"/>
  <c r="AI24" i="11"/>
  <c r="AI27" i="11"/>
  <c r="AI12" i="11"/>
  <c r="AI20" i="11"/>
  <c r="AI19" i="11"/>
  <c r="X6" i="11"/>
  <c r="F30" i="18" s="1"/>
  <c r="X13" i="11"/>
  <c r="AG8" i="11"/>
  <c r="AC15" i="11"/>
  <c r="F23" i="18" s="1"/>
  <c r="F19" i="18"/>
  <c r="BJ35" i="10"/>
  <c r="AK42" i="11"/>
  <c r="AK43" i="11"/>
  <c r="AK44" i="11"/>
  <c r="AK45" i="11"/>
  <c r="AK29" i="11"/>
  <c r="AK18" i="11"/>
  <c r="AK16" i="11"/>
  <c r="AK24" i="11"/>
  <c r="AD6" i="11"/>
  <c r="AK22" i="11"/>
  <c r="AD9" i="11"/>
  <c r="AK38" i="11"/>
  <c r="AK39" i="11"/>
  <c r="AK40" i="11"/>
  <c r="AK41" i="11"/>
  <c r="AK26" i="11"/>
  <c r="AK14" i="11"/>
  <c r="AK15" i="11"/>
  <c r="AK17" i="11"/>
  <c r="AK11" i="11"/>
  <c r="AK12" i="11"/>
  <c r="AD10" i="11"/>
  <c r="AK9" i="11"/>
  <c r="AK34" i="11"/>
  <c r="AK35" i="11"/>
  <c r="AK36" i="11"/>
  <c r="AK37" i="11"/>
  <c r="AK27" i="11"/>
  <c r="AK28" i="11"/>
  <c r="AK13" i="11"/>
  <c r="AK7" i="11"/>
  <c r="AK46" i="11"/>
  <c r="AK30" i="11"/>
  <c r="AK31" i="11"/>
  <c r="AK32" i="11"/>
  <c r="AK33" i="11"/>
  <c r="AK25" i="11"/>
  <c r="AK20" i="11"/>
  <c r="AK21" i="11"/>
  <c r="AD2" i="11"/>
  <c r="F21" i="18" s="1"/>
  <c r="AK8" i="11"/>
  <c r="AC5" i="11"/>
  <c r="AD7" i="11"/>
  <c r="AK19" i="11"/>
  <c r="AK23" i="11"/>
  <c r="AD11" i="11"/>
  <c r="AD8" i="11"/>
  <c r="AK10" i="11"/>
  <c r="Z15" i="11"/>
  <c r="D23" i="18" s="1"/>
  <c r="D19" i="18"/>
  <c r="AY35" i="10"/>
  <c r="AJ41" i="11"/>
  <c r="AJ46" i="11"/>
  <c r="AJ30" i="11"/>
  <c r="AJ31" i="11"/>
  <c r="AJ32" i="11"/>
  <c r="AJ17" i="11"/>
  <c r="AJ18" i="11"/>
  <c r="AJ20" i="11"/>
  <c r="AJ21" i="11"/>
  <c r="AJ10" i="11"/>
  <c r="AA6" i="11"/>
  <c r="AA11" i="11"/>
  <c r="AJ37" i="11"/>
  <c r="AJ42" i="11"/>
  <c r="AJ43" i="11"/>
  <c r="AJ44" i="11"/>
  <c r="AJ26" i="11"/>
  <c r="AJ13" i="11"/>
  <c r="AJ14" i="11"/>
  <c r="AJ19" i="11"/>
  <c r="AA2" i="11"/>
  <c r="D21" i="18" s="1"/>
  <c r="AJ8" i="11"/>
  <c r="AA10" i="11"/>
  <c r="AJ7" i="11"/>
  <c r="AJ33" i="11"/>
  <c r="AJ38" i="11"/>
  <c r="AJ39" i="11"/>
  <c r="AJ40" i="11"/>
  <c r="AJ24" i="11"/>
  <c r="AJ27" i="11"/>
  <c r="AJ12" i="11"/>
  <c r="AJ15" i="11"/>
  <c r="Z5" i="11"/>
  <c r="AJ22" i="11"/>
  <c r="AA9" i="11"/>
  <c r="AA7" i="11"/>
  <c r="AJ45" i="11"/>
  <c r="AJ29" i="11"/>
  <c r="AJ34" i="11"/>
  <c r="AJ35" i="11"/>
  <c r="AJ36" i="11"/>
  <c r="AJ23" i="11"/>
  <c r="AJ25" i="11"/>
  <c r="AJ28" i="11"/>
  <c r="AJ11" i="11"/>
  <c r="AJ16" i="11"/>
  <c r="AJ9" i="11"/>
  <c r="AA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Kari Jarvinen</author>
  </authors>
  <commentList>
    <comment ref="D1" authorId="0" shapeId="0" xr:uid="{00000000-0006-0000-0100-000001000000}">
      <text>
        <r>
          <rPr>
            <sz val="9"/>
            <color indexed="81"/>
            <rFont val="Tahoma"/>
            <family val="2"/>
          </rPr>
          <t>Use Drop-down menu</t>
        </r>
      </text>
    </comment>
    <comment ref="BH2" authorId="0" shapeId="0" xr:uid="{00000000-0006-0000-0100-000002000000}">
      <text>
        <r>
          <rPr>
            <sz val="9"/>
            <color indexed="81"/>
            <rFont val="Tahoma"/>
            <family val="2"/>
          </rPr>
          <t>Default = same as 'Auto' but change manually if needed!</t>
        </r>
      </text>
    </comment>
    <comment ref="BI2" authorId="0" shapeId="0" xr:uid="{00000000-0006-0000-0100-000003000000}">
      <text>
        <r>
          <rPr>
            <sz val="9"/>
            <color indexed="81"/>
            <rFont val="Tahoma"/>
            <family val="2"/>
          </rPr>
          <t>Either D or V = 1</t>
        </r>
      </text>
    </comment>
  </commentList>
</comments>
</file>

<file path=xl/sharedStrings.xml><?xml version="1.0" encoding="utf-8"?>
<sst xmlns="http://schemas.openxmlformats.org/spreadsheetml/2006/main" count="392" uniqueCount="325">
  <si>
    <t>GASTRO-ENTERITIS  OUTBREAK  REPORTING TOOL</t>
  </si>
  <si>
    <t>for Residential Aged Care Facilities</t>
  </si>
  <si>
    <t>Name of Facility:</t>
  </si>
  <si>
    <t>Total Number of Residents:</t>
  </si>
  <si>
    <t>Total Number of Staff:</t>
  </si>
  <si>
    <t>No. of Residents</t>
  </si>
  <si>
    <t>Resident Wings/Areas:</t>
  </si>
  <si>
    <t>Staff Roles:</t>
  </si>
  <si>
    <t>Facility Contact Details:</t>
  </si>
  <si>
    <t>Fax:</t>
  </si>
  <si>
    <t>Telephone:</t>
  </si>
  <si>
    <t>or:</t>
  </si>
  <si>
    <t>E-mail:</t>
  </si>
  <si>
    <t>Address:</t>
  </si>
  <si>
    <t>Public Health Unit</t>
  </si>
  <si>
    <t>INSTRUCTIONS:</t>
  </si>
  <si>
    <t>Type the name of your facility/institution</t>
  </si>
  <si>
    <t>Type in names of your Wings/Areas/Wards/etc (one in each box)</t>
  </si>
  <si>
    <t>For "Resident Wings/Area"s:</t>
  </si>
  <si>
    <t>Type total number of residents in each Area in the next box using number buttons</t>
  </si>
  <si>
    <t>For "Staff Roles":</t>
  </si>
  <si>
    <t>Type in role descriptions / work areas that staff work in</t>
  </si>
  <si>
    <t>(eg. Nursing  /  Admin  /  Kitchen  /  Laundry  etc)</t>
  </si>
  <si>
    <t>For "No. of Residents":</t>
  </si>
  <si>
    <t>For "Name of Facility":</t>
  </si>
  <si>
    <r>
      <rPr>
        <b/>
        <sz val="12"/>
        <color theme="1"/>
        <rFont val="Calibri"/>
        <family val="2"/>
        <scheme val="minor"/>
      </rPr>
      <t xml:space="preserve">For "Total Number of Residents" </t>
    </r>
    <r>
      <rPr>
        <sz val="12"/>
        <color theme="1"/>
        <rFont val="Calibri"/>
        <family val="2"/>
        <scheme val="minor"/>
      </rPr>
      <t xml:space="preserve"> and  </t>
    </r>
    <r>
      <rPr>
        <b/>
        <sz val="12"/>
        <color theme="1"/>
        <rFont val="Calibri"/>
        <family val="2"/>
        <scheme val="minor"/>
      </rPr>
      <t>"Total Number of Staff":</t>
    </r>
  </si>
  <si>
    <t>Type the total numbers using number buttons</t>
  </si>
  <si>
    <t>&gt;</t>
  </si>
  <si>
    <t>Sex</t>
  </si>
  <si>
    <t>Diarrhoea</t>
  </si>
  <si>
    <t>Vomiting</t>
  </si>
  <si>
    <t>Fever</t>
  </si>
  <si>
    <t>Day 1</t>
  </si>
  <si>
    <t>Day 2</t>
  </si>
  <si>
    <t>Day 3</t>
  </si>
  <si>
    <t>Day 4</t>
  </si>
  <si>
    <t>Day 5</t>
  </si>
  <si>
    <t>Day 6</t>
  </si>
  <si>
    <t>Day 7</t>
  </si>
  <si>
    <t>Day 8</t>
  </si>
  <si>
    <t>Day 9</t>
  </si>
  <si>
    <t>Day 10</t>
  </si>
  <si>
    <t>Day 11</t>
  </si>
  <si>
    <t>Day 12</t>
  </si>
  <si>
    <t>Day 13</t>
  </si>
  <si>
    <t>Day 14</t>
  </si>
  <si>
    <t>Day 15</t>
  </si>
  <si>
    <t>Day 16</t>
  </si>
  <si>
    <t>Results</t>
  </si>
  <si>
    <t>Date</t>
  </si>
  <si>
    <t>Company</t>
  </si>
  <si>
    <t>Symptoms during illness</t>
  </si>
  <si>
    <t>Pathology specimen</t>
  </si>
  <si>
    <t>Onset</t>
  </si>
  <si>
    <t>Resident</t>
  </si>
  <si>
    <t>Staff/Visitor</t>
  </si>
  <si>
    <t>Area</t>
  </si>
  <si>
    <t>Resident/</t>
  </si>
  <si>
    <t>Blood</t>
  </si>
  <si>
    <t>in stools</t>
  </si>
  <si>
    <t>Hospita-</t>
  </si>
  <si>
    <t xml:space="preserve"> lised?</t>
  </si>
  <si>
    <t>Died?</t>
  </si>
  <si>
    <t>Date of</t>
  </si>
  <si>
    <t>Person Name</t>
  </si>
  <si>
    <t>Serial</t>
  </si>
  <si>
    <t>No.</t>
  </si>
  <si>
    <t>Birth</t>
  </si>
  <si>
    <t>Day 17</t>
  </si>
  <si>
    <t>Day 18</t>
  </si>
  <si>
    <t>Day 19</t>
  </si>
  <si>
    <t>Day 20</t>
  </si>
  <si>
    <t>Day 21</t>
  </si>
  <si>
    <t>Day 22</t>
  </si>
  <si>
    <t>Day 23</t>
  </si>
  <si>
    <t>Day 24</t>
  </si>
  <si>
    <t>Day 25</t>
  </si>
  <si>
    <t>Day 26</t>
  </si>
  <si>
    <t>Day 27</t>
  </si>
  <si>
    <t>Day 28</t>
  </si>
  <si>
    <t>Day 29</t>
  </si>
  <si>
    <t>Day 30</t>
  </si>
  <si>
    <t>Day 31</t>
  </si>
  <si>
    <t>Day 32</t>
  </si>
  <si>
    <t>Day 33</t>
  </si>
  <si>
    <t>Day 34</t>
  </si>
  <si>
    <t>Day 35</t>
  </si>
  <si>
    <t>Day 36</t>
  </si>
  <si>
    <t>Day 37</t>
  </si>
  <si>
    <t>Day 38</t>
  </si>
  <si>
    <t>Day 39</t>
  </si>
  <si>
    <t>Day 40</t>
  </si>
  <si>
    <t>Reference sheet for drop-down menus</t>
  </si>
  <si>
    <t>Yes/No</t>
  </si>
  <si>
    <t>Path Company</t>
  </si>
  <si>
    <t>Y/N/?</t>
  </si>
  <si>
    <t>Male</t>
  </si>
  <si>
    <t>Female</t>
  </si>
  <si>
    <t>Other</t>
  </si>
  <si>
    <t>Staff</t>
  </si>
  <si>
    <t>Visitor</t>
  </si>
  <si>
    <t>Volunteer</t>
  </si>
  <si>
    <t>Yes</t>
  </si>
  <si>
    <t>No</t>
  </si>
  <si>
    <t>Unknown</t>
  </si>
  <si>
    <t>QML</t>
  </si>
  <si>
    <t>SNP</t>
  </si>
  <si>
    <t>Mater Path</t>
  </si>
  <si>
    <t>Resident/Staff/etc</t>
  </si>
  <si>
    <t>Staff/Volunt</t>
  </si>
  <si>
    <t>Role</t>
  </si>
  <si>
    <t>Gastro-intestinal illness outbreak / Epidemiological summary</t>
  </si>
  <si>
    <t>Facility:</t>
  </si>
  <si>
    <t>Total:</t>
  </si>
  <si>
    <t>Day-No.</t>
  </si>
  <si>
    <t>Dt_Onset</t>
  </si>
  <si>
    <t>All</t>
  </si>
  <si>
    <t>No. Days</t>
  </si>
  <si>
    <t>Ill?</t>
  </si>
  <si>
    <t>Bloody stools</t>
  </si>
  <si>
    <t>Hospitalised</t>
  </si>
  <si>
    <t>Path collected</t>
  </si>
  <si>
    <t>Path results</t>
  </si>
  <si>
    <t>Died</t>
  </si>
  <si>
    <t>%-All</t>
  </si>
  <si>
    <t>%-Resid</t>
  </si>
  <si>
    <t>%-Staff</t>
  </si>
  <si>
    <t>%-Other</t>
  </si>
  <si>
    <t>Av'ge Days Ill</t>
  </si>
  <si>
    <t xml:space="preserve">  (per person)</t>
  </si>
  <si>
    <t>Pathol Qld</t>
  </si>
  <si>
    <t>Attack Rate:</t>
  </si>
  <si>
    <t>Total No.</t>
  </si>
  <si>
    <t>Cumulative %-of cases</t>
  </si>
  <si>
    <t>(days)</t>
  </si>
  <si>
    <t>No./day with symptoms:</t>
  </si>
  <si>
    <t>&lt;-- No./day with symptoms</t>
  </si>
  <si>
    <t>Comments</t>
  </si>
  <si>
    <t>Meet Case Def</t>
  </si>
  <si>
    <t>Auto</t>
  </si>
  <si>
    <t>Manl</t>
  </si>
  <si>
    <t>Based on meeting Manual Case Definition</t>
  </si>
  <si>
    <t>(NB: Path collected &amp; Path results based on All cases</t>
  </si>
  <si>
    <t xml:space="preserve">         regardless of meeting Case Definition)</t>
  </si>
  <si>
    <t>Institutional Non-foodborne Gastrointestinal Outbreak Summary Form</t>
  </si>
  <si>
    <t>Introduction</t>
  </si>
  <si>
    <t>This form is used to report summary information about institutional non-foodborne gastrointestinal outbreak investigations to OzFoodNet.</t>
  </si>
  <si>
    <t xml:space="preserve">Completed forms should be faxed or emailed to the OzFoodnet epidemiologist, Qld Health. </t>
  </si>
  <si>
    <t>We encourage you to complete as much of this form as possible.</t>
  </si>
  <si>
    <t>Please do not leave items blank.  Write "Unknown" where applicable</t>
  </si>
  <si>
    <t>Location Information</t>
  </si>
  <si>
    <t>Regional Service</t>
  </si>
  <si>
    <t>2 (a)</t>
  </si>
  <si>
    <t>Outbreak Name</t>
  </si>
  <si>
    <t>2 (b)</t>
  </si>
  <si>
    <t>OzFoodnet Identification Number</t>
  </si>
  <si>
    <t>Transmission</t>
  </si>
  <si>
    <t>Descriptive Information</t>
  </si>
  <si>
    <t>Case Definition:</t>
  </si>
  <si>
    <t>Date of Onset for the first case:</t>
  </si>
  <si>
    <t>Date of Onset for the last case:</t>
  </si>
  <si>
    <t>Number of people at risk of illness:</t>
  </si>
  <si>
    <t>Residents</t>
  </si>
  <si>
    <t>Number of people ill:</t>
  </si>
  <si>
    <t>Number of cases laboratory confirmed:</t>
  </si>
  <si>
    <t>Number of cases who presented to a Medical Practitioner:</t>
  </si>
  <si>
    <t>Number of cases that were hospitalised:</t>
  </si>
  <si>
    <t>Number of cases who died:</t>
  </si>
  <si>
    <t>Symptom Profile</t>
  </si>
  <si>
    <t>Number of cases reporting symptom information.  Please add information about other symptoms as necessary</t>
  </si>
  <si>
    <t>Symptom</t>
  </si>
  <si>
    <t>Number with Symptom</t>
  </si>
  <si>
    <t>Nausea</t>
  </si>
  <si>
    <t>Bloody Diarrhoea</t>
  </si>
  <si>
    <t>Abdominal Pain</t>
  </si>
  <si>
    <t>Joint Pain / Muscle Pain</t>
  </si>
  <si>
    <t>Aetiological Information</t>
  </si>
  <si>
    <t>Number of faecal / vomitus samples collected:</t>
  </si>
  <si>
    <t>Faecal</t>
  </si>
  <si>
    <t>Vomitus</t>
  </si>
  <si>
    <r>
      <t xml:space="preserve">Aetiology of the outbreak </t>
    </r>
    <r>
      <rPr>
        <i/>
        <sz val="8"/>
        <rFont val="Arial"/>
        <family val="2"/>
      </rPr>
      <t>(specify full name of bacteria, virus, parasite or toxin)</t>
    </r>
  </si>
  <si>
    <r>
      <t xml:space="preserve">Further remarks about the outbreak </t>
    </r>
    <r>
      <rPr>
        <i/>
        <sz val="8"/>
        <rFont val="Arial"/>
        <family val="2"/>
      </rPr>
      <t>(specify other details not mentioned elsewhere on this form)</t>
    </r>
  </si>
  <si>
    <t>Reporting Information</t>
  </si>
  <si>
    <t>Name of Public Health Unit reporting outbreak:</t>
  </si>
  <si>
    <t>Name of person reporting outbreak:</t>
  </si>
  <si>
    <t>Date/time outbreak reported:</t>
  </si>
  <si>
    <t>Date/time investigation commenced:</t>
  </si>
  <si>
    <t>Date of outbreak summary report:</t>
  </si>
  <si>
    <t>Please attach additional report of the outbreak investigation, or quantitative microbiological investigation,</t>
  </si>
  <si>
    <t>conducted by PHU, where available. Public Health Units completing this form and appendices should email,</t>
  </si>
  <si>
    <t>fax or send them to the OzFoodNet epidemiologist.</t>
  </si>
  <si>
    <t>OzFoodNet</t>
  </si>
  <si>
    <t>Communicable Diseases Branch</t>
  </si>
  <si>
    <t>15 Butterfield St, HERSTON</t>
  </si>
  <si>
    <r>
      <t xml:space="preserve">Fax: 3328 9740  Tel: 3328 9733  Email: </t>
    </r>
    <r>
      <rPr>
        <b/>
        <u/>
        <sz val="10"/>
        <color indexed="12"/>
        <rFont val="Arial"/>
        <family val="2"/>
      </rPr>
      <t>OzFoodNetQLD@health.qld.gov.au</t>
    </r>
  </si>
  <si>
    <t>Additional Reference Tables</t>
  </si>
  <si>
    <t>Contamination Factor Table</t>
  </si>
  <si>
    <t>Bacterial Growth Table</t>
  </si>
  <si>
    <t>Food Preparation Table</t>
  </si>
  <si>
    <t>Toxic substance or part of tissue</t>
  </si>
  <si>
    <t>Foods at room or warm temperature</t>
  </si>
  <si>
    <t>Aged care facility</t>
  </si>
  <si>
    <t>Poisonous substance</t>
  </si>
  <si>
    <t>Slow cooling</t>
  </si>
  <si>
    <t>Hospital</t>
  </si>
  <si>
    <t>Toxic container or pipes</t>
  </si>
  <si>
    <t>Inadequate refrigeration</t>
  </si>
  <si>
    <t>School</t>
  </si>
  <si>
    <t>Ingestion of contaminated raw products</t>
  </si>
  <si>
    <t>Inadequate disinfection</t>
  </si>
  <si>
    <t>College / University</t>
  </si>
  <si>
    <t>Cross contamination</t>
  </si>
  <si>
    <t>Delay preparation to consumption</t>
  </si>
  <si>
    <t>Child care</t>
  </si>
  <si>
    <t>Inadequate cleaning of equipment</t>
  </si>
  <si>
    <t>Insufficient cooking</t>
  </si>
  <si>
    <t>Military institution</t>
  </si>
  <si>
    <t>Storage in contaminated environment</t>
  </si>
  <si>
    <t>Insufficient acidification</t>
  </si>
  <si>
    <t>Camp</t>
  </si>
  <si>
    <t>Contaminated by sewage</t>
  </si>
  <si>
    <t>Insufficienty low water content</t>
  </si>
  <si>
    <t>Institution - other</t>
  </si>
  <si>
    <t>Inadequate washing of food eaten uncooked</t>
  </si>
  <si>
    <t>Inadequate thawing</t>
  </si>
  <si>
    <t>Restaurant / Café</t>
  </si>
  <si>
    <t>Contamination by person to food to person</t>
  </si>
  <si>
    <t>Inadequate fermentation</t>
  </si>
  <si>
    <t>National franchised fast food restaurant</t>
  </si>
  <si>
    <t>Other (specify in remarks)</t>
  </si>
  <si>
    <t>Anaerobic packaging</t>
  </si>
  <si>
    <t>Commercial caterer</t>
  </si>
  <si>
    <t>Inadequate hot holding temperature</t>
  </si>
  <si>
    <t>Cruise / airline</t>
  </si>
  <si>
    <t>Not applicable</t>
  </si>
  <si>
    <t>Take-away</t>
  </si>
  <si>
    <t>Commercial manufactured food</t>
  </si>
  <si>
    <t>Microbial Survival Table</t>
  </si>
  <si>
    <t>Grocery store / delicatessen</t>
  </si>
  <si>
    <t>Insufficient time/temp during cooking</t>
  </si>
  <si>
    <t>Exposure Table</t>
  </si>
  <si>
    <t>Bakery</t>
  </si>
  <si>
    <t>Insufficient time/temp during reheating</t>
  </si>
  <si>
    <t>Fair / festival / circus</t>
  </si>
  <si>
    <t>Inadequate or failed disinfection</t>
  </si>
  <si>
    <t>Farm</t>
  </si>
  <si>
    <t>Inadequate acidification</t>
  </si>
  <si>
    <t>Imported food</t>
  </si>
  <si>
    <t>Inadequate thawing and cooking</t>
  </si>
  <si>
    <t>Picnic</t>
  </si>
  <si>
    <t>Other process (specify in remarks)</t>
  </si>
  <si>
    <t>Private residence</t>
  </si>
  <si>
    <t>Level of Evidence Table</t>
  </si>
  <si>
    <t>Assumed / suspected</t>
  </si>
  <si>
    <t>Confirmed by observation during inspection</t>
  </si>
  <si>
    <t>Confirmed verbally during inspection</t>
  </si>
  <si>
    <t>Confirmed with measured evidence</t>
  </si>
  <si>
    <t>Petting zoo</t>
  </si>
  <si>
    <t>Health spa / resort</t>
  </si>
  <si>
    <t>Community</t>
  </si>
  <si>
    <t>GASTRO-ENTERITIS  OUTBREAK  SUMMARY</t>
  </si>
  <si>
    <t>for Public Health Unit completion</t>
  </si>
  <si>
    <t>Date-Onset 1st case</t>
  </si>
  <si>
    <t>Date-OB reported to PHU</t>
  </si>
  <si>
    <t>Date-Onset last case</t>
  </si>
  <si>
    <t>Date-OB declared over</t>
  </si>
  <si>
    <t>No. of lab-confirmed cases</t>
  </si>
  <si>
    <t>Date-PHU investigation started</t>
  </si>
  <si>
    <t>No. pathology specimens collected</t>
  </si>
  <si>
    <t>No. of faecal samples collected</t>
  </si>
  <si>
    <t>No. of vomitus samples collected</t>
  </si>
  <si>
    <t>OB Aetiology (name of virus / bacteria etc)</t>
  </si>
  <si>
    <t>OB Case Definition:</t>
  </si>
  <si>
    <t>(free text, modify as needed)</t>
  </si>
  <si>
    <r>
      <t xml:space="preserve">Further comments about the OB:  </t>
    </r>
    <r>
      <rPr>
        <i/>
        <sz val="9"/>
        <color theme="1"/>
        <rFont val="Calibri"/>
        <family val="2"/>
        <scheme val="minor"/>
      </rPr>
      <t>(if desired)</t>
    </r>
  </si>
  <si>
    <t>(Auto-filled, modify as needed)</t>
  </si>
  <si>
    <t>Public Health Unit:</t>
  </si>
  <si>
    <t>Reported by (PHU staff member):</t>
  </si>
  <si>
    <t>Position</t>
  </si>
  <si>
    <t>Staff member reporting</t>
  </si>
  <si>
    <t>PH Nurse</t>
  </si>
  <si>
    <t>PH CNC</t>
  </si>
  <si>
    <t>EHO</t>
  </si>
  <si>
    <t>T/Leader EH</t>
  </si>
  <si>
    <t>Snr EHO</t>
  </si>
  <si>
    <t>Epidemiologist</t>
  </si>
  <si>
    <t>PHMO</t>
  </si>
  <si>
    <t>N/A</t>
  </si>
  <si>
    <r>
      <rPr>
        <b/>
        <sz val="12"/>
        <color theme="1"/>
        <rFont val="Calibri"/>
        <family val="2"/>
        <scheme val="minor"/>
      </rPr>
      <t xml:space="preserve">Public Health Unit </t>
    </r>
    <r>
      <rPr>
        <sz val="12"/>
        <color theme="1"/>
        <rFont val="Calibri"/>
        <family val="2"/>
        <scheme val="minor"/>
      </rPr>
      <t>to fill in their details;</t>
    </r>
    <r>
      <rPr>
        <b/>
        <sz val="12"/>
        <color rgb="FFC00000"/>
        <rFont val="Calibri"/>
        <family val="2"/>
        <scheme val="minor"/>
      </rPr>
      <t xml:space="preserve"> Edit PHU Name HERE (cell B36)</t>
    </r>
  </si>
  <si>
    <t>Date of reporting:</t>
  </si>
  <si>
    <t>(Auto-filled)</t>
  </si>
  <si>
    <t>Outbreak Epidemiological Summary</t>
  </si>
  <si>
    <t>Attack Rate</t>
  </si>
  <si>
    <t>Total</t>
  </si>
  <si>
    <t>Total No. Ill</t>
  </si>
  <si>
    <t>Av'ge days ill per person</t>
  </si>
  <si>
    <t>Date onset last case</t>
  </si>
  <si>
    <t>Date onset first case</t>
  </si>
  <si>
    <t>Date reported to PHU</t>
  </si>
  <si>
    <t>Date OB closed</t>
  </si>
  <si>
    <t>Date 1st pathol. Collected</t>
  </si>
  <si>
    <t>Onset to reporting</t>
  </si>
  <si>
    <t>Onset 1st to onset last case</t>
  </si>
  <si>
    <t>Onset to closed</t>
  </si>
  <si>
    <t>Time periods:</t>
  </si>
  <si>
    <t>Onset to 1st pathology</t>
  </si>
  <si>
    <t>Illness summary</t>
  </si>
  <si>
    <t>Total No. (Not-Ill + Ill)</t>
  </si>
  <si>
    <t>No. specimens collected</t>
  </si>
  <si>
    <t>%</t>
  </si>
  <si>
    <t>Symptom, event summary</t>
  </si>
  <si>
    <t>Fill in all non-shaded cells!</t>
  </si>
  <si>
    <t>For all dates</t>
  </si>
  <si>
    <t>Use day / month / year format in numbers only!</t>
  </si>
  <si>
    <t>eg. 17/06/2017</t>
  </si>
  <si>
    <t>For Transmission:</t>
  </si>
  <si>
    <t>Use drop-down list</t>
  </si>
  <si>
    <t>For Staff Position</t>
  </si>
  <si>
    <t>'PHU'</t>
  </si>
  <si>
    <t>'Facility'</t>
  </si>
  <si>
    <t>Metro South</t>
  </si>
  <si>
    <t>MSPHU-CDC@health.qld.gov.au</t>
  </si>
  <si>
    <t>3176 4000</t>
  </si>
  <si>
    <t>3000 9130</t>
  </si>
  <si>
    <t xml:space="preserve">AVALON VILLAGE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</si>
</sst>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
    <numFmt numFmtId="165" formatCode="dd/mm/yy;@"/>
    <numFmt numFmtId="166" formatCode="0.0%"/>
  </numFmts>
  <fonts count="48" x14ac:knownFonts="1">
    <font>
      <sz val="11"/>
      <color theme="1"/>
      <name val="Calibri"/>
      <family val="2"/>
      <scheme val="minor"/>
    </font>
    <font>
      <b/>
      <sz val="12"/>
      <color theme="1"/>
      <name val="Calibri"/>
      <family val="2"/>
      <scheme val="minor"/>
    </font>
    <font>
      <sz val="12"/>
      <color theme="1"/>
      <name val="Calibri"/>
      <family val="2"/>
      <scheme val="minor"/>
    </font>
    <font>
      <b/>
      <sz val="14"/>
      <color rgb="FF008000"/>
      <name val="Calibri"/>
      <family val="2"/>
      <scheme val="minor"/>
    </font>
    <font>
      <b/>
      <sz val="12"/>
      <color rgb="FF008000"/>
      <name val="Calibri"/>
      <family val="2"/>
      <scheme val="minor"/>
    </font>
    <font>
      <b/>
      <sz val="12"/>
      <name val="Calibri"/>
      <family val="2"/>
      <scheme val="minor"/>
    </font>
    <font>
      <b/>
      <sz val="12"/>
      <color rgb="FFC00000"/>
      <name val="Calibri"/>
      <family val="2"/>
      <scheme val="minor"/>
    </font>
    <font>
      <sz val="12"/>
      <color rgb="FFC00000"/>
      <name val="Calibri"/>
      <family val="2"/>
      <scheme val="minor"/>
    </font>
    <font>
      <b/>
      <sz val="11"/>
      <color theme="1"/>
      <name val="Calibri"/>
      <family val="2"/>
      <scheme val="minor"/>
    </font>
    <font>
      <sz val="11"/>
      <color theme="1"/>
      <name val="Calibri"/>
      <family val="2"/>
      <scheme val="minor"/>
    </font>
    <font>
      <b/>
      <sz val="11"/>
      <color theme="3"/>
      <name val="Calibri"/>
      <family val="2"/>
      <scheme val="minor"/>
    </font>
    <font>
      <sz val="10"/>
      <name val="Arial"/>
      <family val="2"/>
    </font>
    <font>
      <b/>
      <sz val="10"/>
      <name val="Arial"/>
      <family val="2"/>
    </font>
    <font>
      <sz val="9"/>
      <name val="Arial"/>
      <family val="2"/>
    </font>
    <font>
      <b/>
      <sz val="11"/>
      <color rgb="FFFF0000"/>
      <name val="Calibri"/>
      <family val="2"/>
      <scheme val="minor"/>
    </font>
    <font>
      <b/>
      <sz val="11"/>
      <color rgb="FF0070C0"/>
      <name val="Calibri"/>
      <family val="2"/>
      <scheme val="minor"/>
    </font>
    <font>
      <sz val="11"/>
      <color rgb="FF0070C0"/>
      <name val="Calibri"/>
      <family val="2"/>
      <scheme val="minor"/>
    </font>
    <font>
      <sz val="11"/>
      <color theme="3"/>
      <name val="Calibri"/>
      <family val="2"/>
      <scheme val="minor"/>
    </font>
    <font>
      <b/>
      <sz val="10"/>
      <color theme="3"/>
      <name val="Arial"/>
      <family val="2"/>
    </font>
    <font>
      <sz val="11"/>
      <name val="Arial"/>
      <family val="2"/>
    </font>
    <font>
      <sz val="11"/>
      <color theme="0" tint="-0.499984740745262"/>
      <name val="Arial"/>
      <family val="2"/>
    </font>
    <font>
      <sz val="11"/>
      <name val="Calibri"/>
      <family val="2"/>
      <scheme val="minor"/>
    </font>
    <font>
      <b/>
      <sz val="11"/>
      <name val="Calibri"/>
      <family val="2"/>
      <scheme val="minor"/>
    </font>
    <font>
      <sz val="9"/>
      <color indexed="81"/>
      <name val="Tahoma"/>
      <family val="2"/>
    </font>
    <font>
      <sz val="11"/>
      <color theme="4"/>
      <name val="Calibri"/>
      <family val="2"/>
      <scheme val="minor"/>
    </font>
    <font>
      <b/>
      <sz val="11"/>
      <color theme="4"/>
      <name val="Calibri"/>
      <family val="2"/>
      <scheme val="minor"/>
    </font>
    <font>
      <sz val="11"/>
      <color rgb="FFC00000"/>
      <name val="Calibri"/>
      <family val="2"/>
      <scheme val="minor"/>
    </font>
    <font>
      <b/>
      <sz val="11"/>
      <color rgb="FFC00000"/>
      <name val="Calibri"/>
      <family val="2"/>
      <scheme val="minor"/>
    </font>
    <font>
      <i/>
      <sz val="11"/>
      <color rgb="FFFF0000"/>
      <name val="Calibri"/>
      <family val="2"/>
      <scheme val="minor"/>
    </font>
    <font>
      <b/>
      <sz val="16"/>
      <color indexed="10"/>
      <name val="Arial"/>
      <family val="2"/>
    </font>
    <font>
      <sz val="16"/>
      <name val="Arial"/>
      <family val="2"/>
    </font>
    <font>
      <b/>
      <sz val="14"/>
      <color indexed="10"/>
      <name val="Arial"/>
      <family val="2"/>
    </font>
    <font>
      <sz val="8"/>
      <name val="Arial"/>
      <family val="2"/>
    </font>
    <font>
      <b/>
      <sz val="8"/>
      <name val="Arial"/>
      <family val="2"/>
    </font>
    <font>
      <b/>
      <sz val="12"/>
      <name val="Arial"/>
      <family val="2"/>
    </font>
    <font>
      <b/>
      <sz val="10"/>
      <color indexed="12"/>
      <name val="Arial"/>
      <family val="2"/>
    </font>
    <font>
      <sz val="10"/>
      <color indexed="12"/>
      <name val="Arial"/>
      <family val="2"/>
    </font>
    <font>
      <b/>
      <sz val="10"/>
      <color indexed="48"/>
      <name val="Arial"/>
      <family val="2"/>
    </font>
    <font>
      <b/>
      <sz val="10"/>
      <color indexed="12"/>
      <name val="Arial"/>
      <family val="2"/>
    </font>
    <font>
      <b/>
      <i/>
      <sz val="8"/>
      <name val="Arial"/>
      <family val="2"/>
    </font>
    <font>
      <i/>
      <sz val="8"/>
      <name val="Arial"/>
      <family val="2"/>
    </font>
    <font>
      <i/>
      <sz val="10"/>
      <name val="Arial"/>
      <family val="2"/>
    </font>
    <font>
      <b/>
      <u/>
      <sz val="10"/>
      <color indexed="12"/>
      <name val="Arial"/>
      <family val="2"/>
    </font>
    <font>
      <i/>
      <u/>
      <sz val="11"/>
      <color rgb="FFFF0000"/>
      <name val="Calibri"/>
      <family val="2"/>
      <scheme val="minor"/>
    </font>
    <font>
      <i/>
      <sz val="9"/>
      <color theme="1"/>
      <name val="Calibri"/>
      <family val="2"/>
      <scheme val="minor"/>
    </font>
    <font>
      <b/>
      <sz val="14"/>
      <color rgb="FF0070C0"/>
      <name val="Calibri"/>
      <family val="2"/>
      <scheme val="minor"/>
    </font>
    <font>
      <b/>
      <sz val="12"/>
      <color rgb="FF0070C0"/>
      <name val="Calibri"/>
      <family val="2"/>
      <scheme val="minor"/>
    </font>
    <font>
      <b/>
      <sz val="14"/>
      <color rgb="FFC00000"/>
      <name val="Calibri"/>
      <family val="2"/>
      <scheme val="minor"/>
    </font>
  </fonts>
  <fills count="17">
    <fill>
      <patternFill patternType="none"/>
    </fill>
    <fill>
      <patternFill patternType="gray125"/>
    </fill>
    <fill>
      <patternFill patternType="solid">
        <fgColor theme="6" tint="0.79998168889431442"/>
        <bgColor indexed="64"/>
      </patternFill>
    </fill>
    <fill>
      <patternFill patternType="solid">
        <fgColor rgb="FFECFEE2"/>
        <bgColor indexed="64"/>
      </patternFill>
    </fill>
    <fill>
      <patternFill patternType="solid">
        <fgColor theme="0"/>
        <bgColor indexed="64"/>
      </patternFill>
    </fill>
    <fill>
      <patternFill patternType="solid">
        <fgColor theme="8" tint="0.79998168889431442"/>
        <bgColor indexed="64"/>
      </patternFill>
    </fill>
    <fill>
      <patternFill patternType="solid">
        <fgColor rgb="FFFCE8E8"/>
        <bgColor indexed="64"/>
      </patternFill>
    </fill>
    <fill>
      <patternFill patternType="solid">
        <fgColor rgb="FFE7FFE7"/>
        <bgColor indexed="64"/>
      </patternFill>
    </fill>
    <fill>
      <patternFill patternType="solid">
        <fgColor rgb="FFFFF7EF"/>
        <bgColor indexed="64"/>
      </patternFill>
    </fill>
    <fill>
      <patternFill patternType="solid">
        <fgColor rgb="FFFFFFCC"/>
        <bgColor indexed="64"/>
      </patternFill>
    </fill>
    <fill>
      <patternFill patternType="solid">
        <fgColor rgb="FFFCF0E8"/>
        <bgColor indexed="64"/>
      </patternFill>
    </fill>
    <fill>
      <patternFill patternType="solid">
        <fgColor indexed="9"/>
        <bgColor indexed="64"/>
      </patternFill>
    </fill>
    <fill>
      <patternFill patternType="solid">
        <fgColor indexed="44"/>
        <bgColor indexed="64"/>
      </patternFill>
    </fill>
    <fill>
      <patternFill patternType="solid">
        <fgColor rgb="FFC6FEFB"/>
        <bgColor indexed="64"/>
      </patternFill>
    </fill>
    <fill>
      <patternFill patternType="solid">
        <fgColor rgb="FFE7FFFE"/>
        <bgColor indexed="64"/>
      </patternFill>
    </fill>
    <fill>
      <patternFill patternType="solid">
        <fgColor theme="9" tint="0.79998168889431442"/>
        <bgColor indexed="64"/>
      </patternFill>
    </fill>
    <fill>
      <patternFill patternType="solid">
        <fgColor rgb="FFFFDEDD"/>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medium">
        <color rgb="FF008000"/>
      </left>
      <right/>
      <top/>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thin">
        <color indexed="64"/>
      </left>
      <right style="thin">
        <color indexed="64"/>
      </right>
      <top style="thin">
        <color indexed="64"/>
      </top>
      <bottom/>
      <diagonal/>
    </border>
    <border>
      <left style="thin">
        <color indexed="64"/>
      </left>
      <right style="dotted">
        <color auto="1"/>
      </right>
      <top/>
      <bottom style="thin">
        <color indexed="64"/>
      </bottom>
      <diagonal/>
    </border>
    <border>
      <left style="dotted">
        <color auto="1"/>
      </left>
      <right style="dotted">
        <color auto="1"/>
      </right>
      <top/>
      <bottom style="thin">
        <color indexed="64"/>
      </bottom>
      <diagonal/>
    </border>
    <border>
      <left style="dotted">
        <color auto="1"/>
      </left>
      <right style="thin">
        <color indexed="64"/>
      </right>
      <top/>
      <bottom style="thin">
        <color indexed="64"/>
      </bottom>
      <diagonal/>
    </border>
    <border>
      <left style="thin">
        <color indexed="64"/>
      </left>
      <right style="dotted">
        <color auto="1"/>
      </right>
      <top style="thin">
        <color indexed="64"/>
      </top>
      <bottom/>
      <diagonal/>
    </border>
    <border>
      <left style="dotted">
        <color auto="1"/>
      </left>
      <right style="dotted">
        <color auto="1"/>
      </right>
      <top style="thin">
        <color indexed="64"/>
      </top>
      <bottom/>
      <diagonal/>
    </border>
    <border>
      <left style="dotted">
        <color auto="1"/>
      </left>
      <right style="thin">
        <color indexed="64"/>
      </right>
      <top style="thin">
        <color indexed="64"/>
      </top>
      <bottom/>
      <diagonal/>
    </border>
    <border>
      <left style="dotted">
        <color auto="1"/>
      </left>
      <right/>
      <top style="thin">
        <color indexed="64"/>
      </top>
      <bottom/>
      <diagonal/>
    </border>
    <border>
      <left style="dotted">
        <color auto="1"/>
      </left>
      <right/>
      <top/>
      <bottom style="thin">
        <color indexed="64"/>
      </bottom>
      <diagonal/>
    </border>
    <border>
      <left style="dotted">
        <color auto="1"/>
      </left>
      <right/>
      <top/>
      <bottom style="dotted">
        <color auto="1"/>
      </bottom>
      <diagonal/>
    </border>
    <border>
      <left style="dotted">
        <color auto="1"/>
      </left>
      <right/>
      <top style="dotted">
        <color auto="1"/>
      </top>
      <bottom style="dotted">
        <color auto="1"/>
      </bottom>
      <diagonal/>
    </border>
    <border>
      <left style="thin">
        <color indexed="64"/>
      </left>
      <right style="dotted">
        <color auto="1"/>
      </right>
      <top/>
      <bottom style="dotted">
        <color auto="1"/>
      </bottom>
      <diagonal/>
    </border>
    <border>
      <left style="thin">
        <color indexed="64"/>
      </left>
      <right style="dotted">
        <color auto="1"/>
      </right>
      <top style="dotted">
        <color auto="1"/>
      </top>
      <bottom style="dotted">
        <color auto="1"/>
      </bottom>
      <diagonal/>
    </border>
    <border>
      <left/>
      <right style="dotted">
        <color auto="1"/>
      </right>
      <top style="thin">
        <color indexed="64"/>
      </top>
      <bottom/>
      <diagonal/>
    </border>
    <border>
      <left/>
      <right style="dotted">
        <color auto="1"/>
      </right>
      <top/>
      <bottom style="thin">
        <color indexed="64"/>
      </bottom>
      <diagonal/>
    </border>
    <border>
      <left/>
      <right style="dotted">
        <color auto="1"/>
      </right>
      <top/>
      <bottom style="dotted">
        <color auto="1"/>
      </bottom>
      <diagonal/>
    </border>
    <border>
      <left style="thin">
        <color indexed="64"/>
      </left>
      <right style="thin">
        <color indexed="64"/>
      </right>
      <top/>
      <bottom style="thin">
        <color indexed="64"/>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style="dotted">
        <color auto="1"/>
      </left>
      <right style="thin">
        <color indexed="64"/>
      </right>
      <top/>
      <bottom style="dotted">
        <color auto="1"/>
      </bottom>
      <diagonal/>
    </border>
    <border>
      <left style="dotted">
        <color auto="1"/>
      </left>
      <right style="thin">
        <color indexed="64"/>
      </right>
      <top style="dotted">
        <color auto="1"/>
      </top>
      <bottom style="dotted">
        <color auto="1"/>
      </bottom>
      <diagonal/>
    </border>
    <border>
      <left style="thin">
        <color indexed="64"/>
      </left>
      <right/>
      <top/>
      <bottom style="dotted">
        <color auto="1"/>
      </bottom>
      <diagonal/>
    </border>
    <border>
      <left style="thin">
        <color indexed="64"/>
      </left>
      <right/>
      <top style="dotted">
        <color auto="1"/>
      </top>
      <bottom style="dotted">
        <color auto="1"/>
      </bottom>
      <diagonal/>
    </border>
    <border>
      <left/>
      <right/>
      <top style="dotted">
        <color auto="1"/>
      </top>
      <bottom style="dotted">
        <color auto="1"/>
      </bottom>
      <diagonal/>
    </border>
    <border>
      <left/>
      <right/>
      <top/>
      <bottom style="dotted">
        <color auto="1"/>
      </bottom>
      <diagonal/>
    </border>
    <border>
      <left style="thin">
        <color auto="1"/>
      </left>
      <right style="double">
        <color auto="1"/>
      </right>
      <top style="thin">
        <color indexed="64"/>
      </top>
      <bottom/>
      <diagonal/>
    </border>
    <border>
      <left style="thin">
        <color auto="1"/>
      </left>
      <right style="double">
        <color auto="1"/>
      </right>
      <top/>
      <bottom style="thin">
        <color indexed="64"/>
      </bottom>
      <diagonal/>
    </border>
    <border>
      <left style="thin">
        <color auto="1"/>
      </left>
      <right style="double">
        <color auto="1"/>
      </right>
      <top/>
      <bottom style="dotted">
        <color auto="1"/>
      </bottom>
      <diagonal/>
    </border>
    <border>
      <left style="thin">
        <color auto="1"/>
      </left>
      <right style="double">
        <color auto="1"/>
      </right>
      <top style="dotted">
        <color auto="1"/>
      </top>
      <bottom style="dotted">
        <color auto="1"/>
      </bottom>
      <diagonal/>
    </border>
    <border>
      <left style="dotted">
        <color indexed="64"/>
      </left>
      <right style="thin">
        <color indexed="64"/>
      </right>
      <top/>
      <bottom/>
      <diagonal/>
    </border>
    <border>
      <left/>
      <right/>
      <top style="dotted">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thin">
        <color rgb="FFC00000"/>
      </left>
      <right style="thin">
        <color rgb="FFC00000"/>
      </right>
      <top/>
      <bottom style="thin">
        <color rgb="FFC00000"/>
      </bottom>
      <diagonal/>
    </border>
  </borders>
  <cellStyleXfs count="4">
    <xf numFmtId="0" fontId="0" fillId="0" borderId="0"/>
    <xf numFmtId="9" fontId="9" fillId="0" borderId="0" applyFont="0" applyFill="0" applyBorder="0" applyAlignment="0" applyProtection="0"/>
    <xf numFmtId="0" fontId="11" fillId="0" borderId="0"/>
    <xf numFmtId="0" fontId="11" fillId="0" borderId="0"/>
  </cellStyleXfs>
  <cellXfs count="430">
    <xf numFmtId="0" fontId="0" fillId="0" borderId="0" xfId="0"/>
    <xf numFmtId="0" fontId="1" fillId="2" borderId="0" xfId="0" applyFont="1" applyFill="1"/>
    <xf numFmtId="0" fontId="2" fillId="2" borderId="0" xfId="0" applyFont="1" applyFill="1"/>
    <xf numFmtId="0" fontId="1" fillId="2" borderId="0" xfId="0" applyFont="1" applyFill="1" applyAlignment="1">
      <alignment vertical="center"/>
    </xf>
    <xf numFmtId="0" fontId="2" fillId="2" borderId="17" xfId="0" applyFont="1" applyFill="1" applyBorder="1"/>
    <xf numFmtId="0" fontId="1" fillId="2" borderId="12" xfId="0" applyFont="1" applyFill="1" applyBorder="1"/>
    <xf numFmtId="0" fontId="2" fillId="2" borderId="12" xfId="0" applyFont="1" applyFill="1" applyBorder="1"/>
    <xf numFmtId="0" fontId="2" fillId="2" borderId="11" xfId="0" applyFont="1" applyFill="1" applyBorder="1"/>
    <xf numFmtId="0" fontId="2" fillId="2" borderId="15" xfId="0" applyFont="1" applyFill="1" applyBorder="1"/>
    <xf numFmtId="0" fontId="2" fillId="2" borderId="14" xfId="0" applyFont="1" applyFill="1" applyBorder="1"/>
    <xf numFmtId="0" fontId="2" fillId="2" borderId="0" xfId="0" applyFont="1" applyFill="1" applyAlignment="1">
      <alignment horizontal="right"/>
    </xf>
    <xf numFmtId="0" fontId="4" fillId="2" borderId="0" xfId="0" applyFont="1" applyFill="1" applyAlignment="1"/>
    <xf numFmtId="0" fontId="1" fillId="4" borderId="0" xfId="0" applyFont="1" applyFill="1"/>
    <xf numFmtId="0" fontId="2" fillId="4" borderId="5" xfId="0" applyFont="1" applyFill="1" applyBorder="1"/>
    <xf numFmtId="0" fontId="2" fillId="4" borderId="6" xfId="0" applyFont="1" applyFill="1" applyBorder="1"/>
    <xf numFmtId="0" fontId="2" fillId="4" borderId="7" xfId="0" applyFont="1" applyFill="1" applyBorder="1"/>
    <xf numFmtId="0" fontId="2" fillId="4" borderId="18" xfId="0" applyFont="1" applyFill="1" applyBorder="1"/>
    <xf numFmtId="0" fontId="1" fillId="4" borderId="0" xfId="0" applyFont="1" applyFill="1" applyBorder="1"/>
    <xf numFmtId="0" fontId="2" fillId="4" borderId="0" xfId="0" applyFont="1" applyFill="1" applyBorder="1"/>
    <xf numFmtId="0" fontId="2" fillId="4" borderId="19" xfId="0" applyFont="1" applyFill="1" applyBorder="1"/>
    <xf numFmtId="0" fontId="2" fillId="4" borderId="8" xfId="0" applyFont="1" applyFill="1" applyBorder="1"/>
    <xf numFmtId="0" fontId="2" fillId="4" borderId="9" xfId="0" applyFont="1" applyFill="1" applyBorder="1"/>
    <xf numFmtId="0" fontId="2" fillId="4" borderId="10" xfId="0" applyFont="1" applyFill="1" applyBorder="1"/>
    <xf numFmtId="0" fontId="6" fillId="4" borderId="0" xfId="0" applyFont="1" applyFill="1" applyBorder="1"/>
    <xf numFmtId="0" fontId="7" fillId="4" borderId="0" xfId="0" applyFont="1" applyFill="1" applyBorder="1"/>
    <xf numFmtId="0" fontId="7" fillId="4" borderId="0" xfId="0" applyFont="1" applyFill="1" applyAlignment="1">
      <alignment horizontal="right"/>
    </xf>
    <xf numFmtId="0" fontId="7" fillId="4" borderId="19" xfId="0" applyFont="1" applyFill="1" applyBorder="1"/>
    <xf numFmtId="0" fontId="7" fillId="4" borderId="0" xfId="0" applyFont="1" applyFill="1"/>
    <xf numFmtId="0" fontId="8" fillId="0" borderId="0" xfId="0" applyFont="1"/>
    <xf numFmtId="0" fontId="8" fillId="0" borderId="1" xfId="0" applyFont="1" applyBorder="1"/>
    <xf numFmtId="0" fontId="0" fillId="6" borderId="1" xfId="0" applyFill="1" applyBorder="1"/>
    <xf numFmtId="0" fontId="6" fillId="0" borderId="0" xfId="0" applyFont="1"/>
    <xf numFmtId="0" fontId="0" fillId="0" borderId="0" xfId="0" applyFill="1" applyBorder="1"/>
    <xf numFmtId="0" fontId="11" fillId="0" borderId="0" xfId="2"/>
    <xf numFmtId="165" fontId="11" fillId="0" borderId="0" xfId="2" applyNumberFormat="1"/>
    <xf numFmtId="0" fontId="11" fillId="0" borderId="0" xfId="2" applyAlignment="1">
      <alignment horizontal="center"/>
    </xf>
    <xf numFmtId="0" fontId="11" fillId="0" borderId="0" xfId="2" applyFont="1" applyAlignment="1">
      <alignment horizontal="center"/>
    </xf>
    <xf numFmtId="0" fontId="11" fillId="0" borderId="3" xfId="2" applyFont="1" applyBorder="1" applyAlignment="1">
      <alignment horizontal="center"/>
    </xf>
    <xf numFmtId="0" fontId="11" fillId="0" borderId="3" xfId="2" applyFont="1" applyBorder="1"/>
    <xf numFmtId="0" fontId="11" fillId="0" borderId="0" xfId="2" applyFont="1" applyBorder="1"/>
    <xf numFmtId="165" fontId="11" fillId="0" borderId="0" xfId="2" applyNumberFormat="1" applyBorder="1"/>
    <xf numFmtId="0" fontId="11" fillId="0" borderId="0" xfId="2" applyFont="1" applyBorder="1" applyAlignment="1">
      <alignment horizontal="center"/>
    </xf>
    <xf numFmtId="0" fontId="13" fillId="0" borderId="3" xfId="2" applyFont="1" applyBorder="1" applyAlignment="1">
      <alignment horizontal="center"/>
    </xf>
    <xf numFmtId="165" fontId="0" fillId="0" borderId="0" xfId="0" applyNumberFormat="1"/>
    <xf numFmtId="0" fontId="14" fillId="0" borderId="0" xfId="0" applyFont="1" applyAlignment="1">
      <alignment horizontal="left"/>
    </xf>
    <xf numFmtId="0" fontId="10" fillId="0" borderId="0" xfId="0" applyFont="1"/>
    <xf numFmtId="0" fontId="12" fillId="0" borderId="3" xfId="2" applyFont="1" applyBorder="1" applyAlignment="1">
      <alignment horizontal="center"/>
    </xf>
    <xf numFmtId="0" fontId="0" fillId="0" borderId="3" xfId="0" applyBorder="1" applyAlignment="1">
      <alignment horizontal="right"/>
    </xf>
    <xf numFmtId="0" fontId="17" fillId="0" borderId="0" xfId="0" applyFont="1"/>
    <xf numFmtId="0" fontId="18" fillId="0" borderId="0" xfId="2" applyFont="1" applyAlignment="1">
      <alignment horizontal="center"/>
    </xf>
    <xf numFmtId="0" fontId="18" fillId="0" borderId="0" xfId="2" applyFont="1"/>
    <xf numFmtId="0" fontId="18" fillId="0" borderId="0" xfId="2" applyFont="1" applyBorder="1"/>
    <xf numFmtId="0" fontId="18" fillId="0" borderId="1" xfId="2" applyFont="1" applyBorder="1" applyAlignment="1">
      <alignment horizontal="center"/>
    </xf>
    <xf numFmtId="0" fontId="18" fillId="0" borderId="0" xfId="2" applyFont="1" applyBorder="1" applyAlignment="1">
      <alignment horizontal="center"/>
    </xf>
    <xf numFmtId="0" fontId="18" fillId="0" borderId="2" xfId="2" applyFont="1" applyBorder="1" applyAlignment="1">
      <alignment horizontal="center"/>
    </xf>
    <xf numFmtId="0" fontId="18" fillId="0" borderId="3" xfId="2" applyFont="1" applyBorder="1" applyAlignment="1">
      <alignment horizontal="center"/>
    </xf>
    <xf numFmtId="0" fontId="18" fillId="0" borderId="4" xfId="2" applyFont="1" applyBorder="1" applyAlignment="1">
      <alignment horizontal="center"/>
    </xf>
    <xf numFmtId="0" fontId="19" fillId="0" borderId="0" xfId="2" applyFont="1" applyAlignment="1">
      <alignment horizontal="center"/>
    </xf>
    <xf numFmtId="0" fontId="19" fillId="0" borderId="0" xfId="2" applyFont="1"/>
    <xf numFmtId="0" fontId="19" fillId="0" borderId="0" xfId="2" applyFont="1" applyBorder="1"/>
    <xf numFmtId="0" fontId="20" fillId="0" borderId="0" xfId="2" applyFont="1" applyAlignment="1">
      <alignment horizontal="center"/>
    </xf>
    <xf numFmtId="0" fontId="20" fillId="0" borderId="0" xfId="2" applyFont="1" applyBorder="1" applyAlignment="1">
      <alignment horizontal="center"/>
    </xf>
    <xf numFmtId="0" fontId="9" fillId="0" borderId="0" xfId="0" applyFont="1"/>
    <xf numFmtId="166" fontId="0" fillId="0" borderId="0" xfId="1" applyNumberFormat="1" applyFont="1"/>
    <xf numFmtId="0" fontId="21" fillId="0" borderId="0" xfId="0" applyFont="1"/>
    <xf numFmtId="0" fontId="21" fillId="0" borderId="0" xfId="0" applyFont="1" applyAlignment="1">
      <alignment horizontal="center"/>
    </xf>
    <xf numFmtId="0" fontId="22" fillId="0" borderId="0" xfId="0" applyFont="1" applyAlignment="1">
      <alignment horizontal="center"/>
    </xf>
    <xf numFmtId="0" fontId="22" fillId="0" borderId="0" xfId="0" applyFont="1" applyAlignment="1">
      <alignment horizontal="right"/>
    </xf>
    <xf numFmtId="0" fontId="22" fillId="0" borderId="0" xfId="0" applyFont="1"/>
    <xf numFmtId="0" fontId="22" fillId="0" borderId="2" xfId="0" applyFont="1" applyBorder="1" applyAlignment="1">
      <alignment horizontal="center"/>
    </xf>
    <xf numFmtId="0" fontId="21" fillId="0" borderId="3" xfId="0" applyFont="1" applyBorder="1"/>
    <xf numFmtId="0" fontId="21" fillId="0" borderId="3" xfId="0" applyFont="1" applyBorder="1" applyAlignment="1">
      <alignment horizontal="right"/>
    </xf>
    <xf numFmtId="0" fontId="22" fillId="0" borderId="3" xfId="0" applyFont="1" applyBorder="1" applyAlignment="1">
      <alignment horizontal="center"/>
    </xf>
    <xf numFmtId="0" fontId="21" fillId="0" borderId="0" xfId="0" applyFont="1" applyAlignment="1">
      <alignment horizontal="left"/>
    </xf>
    <xf numFmtId="166" fontId="21" fillId="0" borderId="0" xfId="1" applyNumberFormat="1" applyFont="1"/>
    <xf numFmtId="0" fontId="21" fillId="0" borderId="0" xfId="0" quotePrefix="1" applyFont="1" applyAlignment="1">
      <alignment horizontal="left"/>
    </xf>
    <xf numFmtId="14" fontId="21" fillId="0" borderId="0" xfId="0" applyNumberFormat="1" applyFont="1" applyAlignment="1">
      <alignment horizontal="left"/>
    </xf>
    <xf numFmtId="0" fontId="21" fillId="0" borderId="0" xfId="0" applyFont="1" applyFill="1" applyAlignment="1">
      <alignment horizontal="center"/>
    </xf>
    <xf numFmtId="166" fontId="21" fillId="0" borderId="0" xfId="1" applyNumberFormat="1" applyFont="1" applyFill="1"/>
    <xf numFmtId="0" fontId="21" fillId="0" borderId="0" xfId="0" applyFont="1" applyFill="1"/>
    <xf numFmtId="2" fontId="22" fillId="0" borderId="1" xfId="0" applyNumberFormat="1" applyFont="1" applyBorder="1" applyAlignment="1">
      <alignment horizontal="center"/>
    </xf>
    <xf numFmtId="0" fontId="21" fillId="0" borderId="9" xfId="0" applyFont="1" applyBorder="1" applyAlignment="1">
      <alignment horizontal="left"/>
    </xf>
    <xf numFmtId="0" fontId="21" fillId="0" borderId="9" xfId="0" applyFont="1" applyBorder="1" applyAlignment="1">
      <alignment horizontal="center"/>
    </xf>
    <xf numFmtId="166" fontId="21" fillId="0" borderId="9" xfId="1" applyNumberFormat="1" applyFont="1" applyBorder="1"/>
    <xf numFmtId="0" fontId="21" fillId="0" borderId="9" xfId="0" applyFont="1" applyFill="1" applyBorder="1" applyAlignment="1">
      <alignment horizontal="center"/>
    </xf>
    <xf numFmtId="166" fontId="21" fillId="0" borderId="9" xfId="1" applyNumberFormat="1" applyFont="1" applyFill="1" applyBorder="1"/>
    <xf numFmtId="166" fontId="22" fillId="0" borderId="4" xfId="1" applyNumberFormat="1" applyFont="1" applyBorder="1" applyAlignment="1">
      <alignment horizontal="center"/>
    </xf>
    <xf numFmtId="0" fontId="8" fillId="0" borderId="20" xfId="0" applyFont="1" applyBorder="1"/>
    <xf numFmtId="0" fontId="0" fillId="0" borderId="20" xfId="0" applyFont="1" applyBorder="1"/>
    <xf numFmtId="0" fontId="0" fillId="0" borderId="20" xfId="0" applyBorder="1" applyAlignment="1">
      <alignment horizontal="center"/>
    </xf>
    <xf numFmtId="0" fontId="0" fillId="0" borderId="20" xfId="0" applyBorder="1"/>
    <xf numFmtId="14" fontId="0" fillId="0" borderId="20" xfId="0" applyNumberFormat="1" applyBorder="1" applyAlignment="1">
      <alignment horizontal="center"/>
    </xf>
    <xf numFmtId="0" fontId="0" fillId="5" borderId="20" xfId="0" applyFill="1" applyBorder="1" applyAlignment="1">
      <alignment horizontal="center"/>
    </xf>
    <xf numFmtId="0" fontId="0" fillId="5" borderId="20" xfId="0" applyFill="1" applyBorder="1"/>
    <xf numFmtId="14" fontId="0" fillId="5" borderId="20" xfId="0" applyNumberFormat="1" applyFill="1" applyBorder="1" applyAlignment="1">
      <alignment horizontal="center"/>
    </xf>
    <xf numFmtId="0" fontId="0" fillId="0" borderId="22" xfId="0" applyBorder="1" applyAlignment="1">
      <alignment horizontal="center"/>
    </xf>
    <xf numFmtId="0" fontId="8" fillId="0" borderId="24" xfId="0" applyFont="1" applyBorder="1" applyAlignment="1">
      <alignment horizontal="left"/>
    </xf>
    <xf numFmtId="0" fontId="8" fillId="0" borderId="25" xfId="0" applyFont="1" applyBorder="1"/>
    <xf numFmtId="14" fontId="8" fillId="0" borderId="25" xfId="0" quotePrefix="1" applyNumberFormat="1" applyFont="1" applyBorder="1" applyAlignment="1">
      <alignment horizontal="center"/>
    </xf>
    <xf numFmtId="0" fontId="8" fillId="0" borderId="27" xfId="0" applyFont="1" applyBorder="1" applyAlignment="1">
      <alignment horizontal="left"/>
    </xf>
    <xf numFmtId="0" fontId="8" fillId="0" borderId="28" xfId="0" applyFont="1" applyBorder="1"/>
    <xf numFmtId="14" fontId="8" fillId="0" borderId="28" xfId="0" applyNumberFormat="1" applyFont="1" applyBorder="1" applyAlignment="1">
      <alignment horizontal="center"/>
    </xf>
    <xf numFmtId="0" fontId="8" fillId="0" borderId="30" xfId="0" applyFont="1" applyBorder="1"/>
    <xf numFmtId="0" fontId="8" fillId="0" borderId="31" xfId="0" applyFont="1" applyBorder="1"/>
    <xf numFmtId="0" fontId="0" fillId="0" borderId="33" xfId="0" applyBorder="1"/>
    <xf numFmtId="0" fontId="0" fillId="5" borderId="33" xfId="0" applyFill="1" applyBorder="1"/>
    <xf numFmtId="0" fontId="8" fillId="0" borderId="27" xfId="0" applyFont="1" applyBorder="1"/>
    <xf numFmtId="0" fontId="8" fillId="0" borderId="24" xfId="0" applyFont="1" applyBorder="1"/>
    <xf numFmtId="0" fontId="0" fillId="0" borderId="35" xfId="0" applyBorder="1"/>
    <xf numFmtId="0" fontId="0" fillId="5" borderId="35" xfId="0" applyFill="1" applyBorder="1"/>
    <xf numFmtId="0" fontId="0" fillId="0" borderId="21" xfId="0" applyBorder="1" applyAlignment="1">
      <alignment horizontal="center"/>
    </xf>
    <xf numFmtId="0" fontId="0" fillId="5" borderId="21" xfId="0" applyFill="1" applyBorder="1" applyAlignment="1">
      <alignment horizontal="center"/>
    </xf>
    <xf numFmtId="14" fontId="8" fillId="0" borderId="23" xfId="0" applyNumberFormat="1" applyFont="1" applyBorder="1" applyAlignment="1">
      <alignment horizontal="center"/>
    </xf>
    <xf numFmtId="14" fontId="8" fillId="0" borderId="39" xfId="0" applyNumberFormat="1" applyFont="1" applyBorder="1" applyAlignment="1">
      <alignment horizontal="center"/>
    </xf>
    <xf numFmtId="14" fontId="0" fillId="0" borderId="41" xfId="0" applyNumberFormat="1" applyBorder="1" applyAlignment="1">
      <alignment horizontal="center"/>
    </xf>
    <xf numFmtId="14" fontId="0" fillId="5" borderId="41" xfId="0" applyNumberFormat="1" applyFill="1" applyBorder="1" applyAlignment="1">
      <alignment horizontal="center"/>
    </xf>
    <xf numFmtId="14" fontId="0" fillId="0" borderId="21" xfId="0" applyNumberFormat="1" applyBorder="1" applyAlignment="1">
      <alignment horizontal="center"/>
    </xf>
    <xf numFmtId="14" fontId="0" fillId="5" borderId="21" xfId="0" applyNumberFormat="1" applyFill="1" applyBorder="1" applyAlignment="1">
      <alignment horizontal="center"/>
    </xf>
    <xf numFmtId="0" fontId="0" fillId="0" borderId="43" xfId="0" applyBorder="1" applyAlignment="1">
      <alignment horizontal="center"/>
    </xf>
    <xf numFmtId="0" fontId="0" fillId="5" borderId="43" xfId="0" applyFill="1" applyBorder="1" applyAlignment="1">
      <alignment horizontal="center"/>
    </xf>
    <xf numFmtId="0" fontId="0" fillId="0" borderId="33" xfId="0" applyBorder="1" applyAlignment="1">
      <alignment horizontal="center"/>
    </xf>
    <xf numFmtId="0" fontId="0" fillId="5" borderId="33" xfId="0" applyFill="1" applyBorder="1" applyAlignment="1">
      <alignment horizontal="center"/>
    </xf>
    <xf numFmtId="0" fontId="8" fillId="0" borderId="5" xfId="0" applyFont="1" applyBorder="1" applyAlignment="1">
      <alignment horizontal="center"/>
    </xf>
    <xf numFmtId="0" fontId="8" fillId="0" borderId="8" xfId="0" quotePrefix="1" applyFont="1" applyBorder="1" applyAlignment="1">
      <alignment horizontal="center"/>
    </xf>
    <xf numFmtId="0" fontId="0" fillId="0" borderId="45" xfId="0" applyBorder="1" applyAlignment="1">
      <alignment horizontal="center"/>
    </xf>
    <xf numFmtId="0" fontId="0" fillId="5" borderId="45" xfId="0" applyFill="1" applyBorder="1" applyAlignment="1">
      <alignment horizontal="center"/>
    </xf>
    <xf numFmtId="0" fontId="8" fillId="0" borderId="23" xfId="0" applyFont="1" applyBorder="1" applyAlignment="1">
      <alignment horizontal="center"/>
    </xf>
    <xf numFmtId="0" fontId="8" fillId="0" borderId="39" xfId="0" applyFont="1" applyBorder="1" applyAlignment="1">
      <alignment horizontal="center"/>
    </xf>
    <xf numFmtId="0" fontId="0" fillId="0" borderId="41" xfId="0" applyBorder="1" applyAlignment="1">
      <alignment horizontal="center"/>
    </xf>
    <xf numFmtId="0" fontId="0" fillId="5" borderId="41" xfId="0" applyFill="1" applyBorder="1" applyAlignment="1">
      <alignment horizontal="center"/>
    </xf>
    <xf numFmtId="0" fontId="8" fillId="7" borderId="36" xfId="0" applyFont="1" applyFill="1" applyBorder="1" applyAlignment="1">
      <alignment horizontal="left"/>
    </xf>
    <xf numFmtId="0" fontId="8" fillId="7" borderId="28" xfId="0" applyFont="1" applyFill="1" applyBorder="1" applyAlignment="1">
      <alignment horizontal="center"/>
    </xf>
    <xf numFmtId="0" fontId="8" fillId="7" borderId="30" xfId="0" applyFont="1" applyFill="1" applyBorder="1" applyAlignment="1">
      <alignment horizontal="center"/>
    </xf>
    <xf numFmtId="0" fontId="8" fillId="7" borderId="37" xfId="0" applyFont="1" applyFill="1" applyBorder="1" applyAlignment="1">
      <alignment horizontal="center"/>
    </xf>
    <xf numFmtId="0" fontId="8" fillId="7" borderId="25" xfId="0" applyFont="1" applyFill="1" applyBorder="1" applyAlignment="1">
      <alignment horizontal="center"/>
    </xf>
    <xf numFmtId="0" fontId="8" fillId="7" borderId="31" xfId="0" applyFont="1" applyFill="1" applyBorder="1" applyAlignment="1">
      <alignment horizontal="center"/>
    </xf>
    <xf numFmtId="14" fontId="8" fillId="8" borderId="6" xfId="0" applyNumberFormat="1" applyFont="1" applyFill="1" applyBorder="1" applyAlignment="1">
      <alignment horizontal="left"/>
    </xf>
    <xf numFmtId="0" fontId="8" fillId="8" borderId="6" xfId="0" applyFont="1" applyFill="1" applyBorder="1" applyAlignment="1">
      <alignment horizontal="center"/>
    </xf>
    <xf numFmtId="14" fontId="8" fillId="8" borderId="37" xfId="0" applyNumberFormat="1" applyFont="1" applyFill="1" applyBorder="1" applyAlignment="1">
      <alignment horizontal="center"/>
    </xf>
    <xf numFmtId="0" fontId="8" fillId="8" borderId="25" xfId="0" applyFont="1" applyFill="1" applyBorder="1" applyAlignment="1">
      <alignment horizontal="center"/>
    </xf>
    <xf numFmtId="0" fontId="0" fillId="0" borderId="21" xfId="0" applyFont="1" applyBorder="1"/>
    <xf numFmtId="0" fontId="8" fillId="0" borderId="21" xfId="0" applyFont="1" applyBorder="1"/>
    <xf numFmtId="0" fontId="15" fillId="0" borderId="23" xfId="0" applyFont="1" applyBorder="1" applyAlignment="1">
      <alignment horizontal="center"/>
    </xf>
    <xf numFmtId="0" fontId="15" fillId="0" borderId="39" xfId="0" applyFont="1" applyBorder="1" applyAlignment="1">
      <alignment horizontal="center"/>
    </xf>
    <xf numFmtId="0" fontId="0" fillId="0" borderId="21" xfId="0" applyBorder="1"/>
    <xf numFmtId="0" fontId="0" fillId="5" borderId="21" xfId="0" applyFill="1" applyBorder="1"/>
    <xf numFmtId="0" fontId="16" fillId="0" borderId="40" xfId="0" applyFont="1" applyBorder="1" applyAlignment="1">
      <alignment horizontal="center"/>
    </xf>
    <xf numFmtId="0" fontId="16" fillId="0" borderId="41" xfId="0" applyFont="1" applyBorder="1" applyAlignment="1">
      <alignment horizontal="center"/>
    </xf>
    <xf numFmtId="0" fontId="16" fillId="5" borderId="41" xfId="0" applyFont="1" applyFill="1" applyBorder="1" applyAlignment="1">
      <alignment horizontal="center"/>
    </xf>
    <xf numFmtId="0" fontId="0" fillId="5" borderId="46" xfId="0" applyFill="1" applyBorder="1" applyAlignment="1">
      <alignment horizontal="center"/>
    </xf>
    <xf numFmtId="0" fontId="0" fillId="5" borderId="46" xfId="0" quotePrefix="1" applyFill="1" applyBorder="1" applyAlignment="1">
      <alignment horizontal="center"/>
    </xf>
    <xf numFmtId="164" fontId="0" fillId="9" borderId="36" xfId="0" applyNumberFormat="1" applyFont="1" applyFill="1" applyBorder="1" applyAlignment="1">
      <alignment horizontal="center"/>
    </xf>
    <xf numFmtId="164" fontId="0" fillId="9" borderId="28" xfId="0" applyNumberFormat="1" applyFont="1" applyFill="1" applyBorder="1" applyAlignment="1">
      <alignment horizontal="center"/>
    </xf>
    <xf numFmtId="164" fontId="0" fillId="9" borderId="29" xfId="0" applyNumberFormat="1" applyFont="1" applyFill="1" applyBorder="1" applyAlignment="1">
      <alignment horizontal="center"/>
    </xf>
    <xf numFmtId="0" fontId="8" fillId="9" borderId="37" xfId="0" applyFont="1" applyFill="1" applyBorder="1" applyAlignment="1">
      <alignment horizontal="center"/>
    </xf>
    <xf numFmtId="0" fontId="8" fillId="9" borderId="25" xfId="0" applyFont="1" applyFill="1" applyBorder="1" applyAlignment="1">
      <alignment horizontal="center"/>
    </xf>
    <xf numFmtId="0" fontId="8" fillId="9" borderId="26" xfId="0" applyFont="1" applyFill="1" applyBorder="1" applyAlignment="1">
      <alignment horizontal="center"/>
    </xf>
    <xf numFmtId="0" fontId="24" fillId="0" borderId="20" xfId="0" applyFont="1" applyBorder="1" applyAlignment="1">
      <alignment horizontal="center"/>
    </xf>
    <xf numFmtId="0" fontId="24" fillId="0" borderId="20" xfId="0" applyFont="1" applyBorder="1"/>
    <xf numFmtId="14" fontId="24" fillId="0" borderId="20" xfId="0" applyNumberFormat="1" applyFont="1" applyBorder="1" applyAlignment="1">
      <alignment horizontal="center"/>
    </xf>
    <xf numFmtId="0" fontId="24" fillId="0" borderId="33" xfId="0" applyFont="1" applyBorder="1"/>
    <xf numFmtId="0" fontId="24" fillId="0" borderId="35" xfId="0" applyFont="1" applyBorder="1"/>
    <xf numFmtId="14" fontId="24" fillId="0" borderId="41" xfId="0" applyNumberFormat="1" applyFont="1" applyBorder="1" applyAlignment="1">
      <alignment horizontal="center"/>
    </xf>
    <xf numFmtId="0" fontId="24" fillId="0" borderId="21" xfId="0" applyFont="1" applyBorder="1" applyAlignment="1">
      <alignment horizontal="center"/>
    </xf>
    <xf numFmtId="0" fontId="24" fillId="0" borderId="33" xfId="0" applyFont="1" applyBorder="1" applyAlignment="1">
      <alignment horizontal="center"/>
    </xf>
    <xf numFmtId="0" fontId="24" fillId="0" borderId="45" xfId="0" applyFont="1" applyBorder="1" applyAlignment="1">
      <alignment horizontal="center"/>
    </xf>
    <xf numFmtId="0" fontId="24" fillId="0" borderId="41" xfId="0" applyFont="1" applyBorder="1" applyAlignment="1">
      <alignment horizontal="center"/>
    </xf>
    <xf numFmtId="14" fontId="24" fillId="0" borderId="21" xfId="0" applyNumberFormat="1" applyFont="1" applyBorder="1" applyAlignment="1">
      <alignment horizontal="center"/>
    </xf>
    <xf numFmtId="0" fontId="24" fillId="5" borderId="46" xfId="0" applyFont="1" applyFill="1" applyBorder="1" applyAlignment="1">
      <alignment horizontal="center"/>
    </xf>
    <xf numFmtId="0" fontId="25" fillId="0" borderId="20" xfId="0" applyFont="1" applyBorder="1"/>
    <xf numFmtId="0" fontId="8" fillId="8" borderId="6" xfId="0" applyFont="1" applyFill="1" applyBorder="1"/>
    <xf numFmtId="0" fontId="8" fillId="8" borderId="31" xfId="0" applyFont="1" applyFill="1" applyBorder="1"/>
    <xf numFmtId="0" fontId="8" fillId="8" borderId="48" xfId="0" applyFont="1" applyFill="1" applyBorder="1"/>
    <xf numFmtId="0" fontId="8" fillId="8" borderId="49" xfId="0" applyFont="1" applyFill="1" applyBorder="1"/>
    <xf numFmtId="0" fontId="0" fillId="0" borderId="51" xfId="0" applyBorder="1"/>
    <xf numFmtId="0" fontId="0" fillId="5" borderId="51" xfId="0" applyFill="1" applyBorder="1"/>
    <xf numFmtId="0" fontId="24" fillId="0" borderId="51" xfId="0" applyFont="1" applyBorder="1"/>
    <xf numFmtId="164" fontId="0" fillId="5" borderId="53" xfId="0" applyNumberFormat="1" applyFont="1" applyFill="1" applyBorder="1" applyAlignment="1">
      <alignment horizontal="center"/>
    </xf>
    <xf numFmtId="0" fontId="8" fillId="5" borderId="40" xfId="0" applyFont="1" applyFill="1" applyBorder="1" applyAlignment="1">
      <alignment horizontal="center"/>
    </xf>
    <xf numFmtId="164" fontId="27" fillId="6" borderId="18" xfId="0" applyNumberFormat="1" applyFont="1" applyFill="1" applyBorder="1" applyAlignment="1">
      <alignment horizontal="left"/>
    </xf>
    <xf numFmtId="164" fontId="27" fillId="6" borderId="0" xfId="0" applyNumberFormat="1" applyFont="1" applyFill="1" applyBorder="1" applyAlignment="1">
      <alignment horizontal="center"/>
    </xf>
    <xf numFmtId="0" fontId="27" fillId="6" borderId="18" xfId="0" applyFont="1" applyFill="1" applyBorder="1" applyAlignment="1">
      <alignment horizontal="center"/>
    </xf>
    <xf numFmtId="0" fontId="27" fillId="6" borderId="52" xfId="0" applyFont="1" applyFill="1" applyBorder="1" applyAlignment="1">
      <alignment horizontal="center"/>
    </xf>
    <xf numFmtId="0" fontId="26" fillId="0" borderId="47" xfId="0" applyFont="1" applyFill="1" applyBorder="1" applyAlignment="1">
      <alignment horizontal="center"/>
    </xf>
    <xf numFmtId="0" fontId="26" fillId="0" borderId="45" xfId="0" applyFont="1" applyFill="1" applyBorder="1" applyAlignment="1">
      <alignment horizontal="center"/>
    </xf>
    <xf numFmtId="0" fontId="26" fillId="5" borderId="45" xfId="0" applyFont="1" applyFill="1" applyBorder="1" applyAlignment="1">
      <alignment horizontal="center"/>
    </xf>
    <xf numFmtId="0" fontId="26" fillId="5" borderId="46" xfId="0" applyFont="1" applyFill="1" applyBorder="1" applyAlignment="1">
      <alignment horizontal="center"/>
    </xf>
    <xf numFmtId="0" fontId="26" fillId="0" borderId="46" xfId="0" applyFont="1" applyFill="1" applyBorder="1" applyAlignment="1">
      <alignment horizontal="center"/>
    </xf>
    <xf numFmtId="0" fontId="28" fillId="0" borderId="0" xfId="0" applyFont="1"/>
    <xf numFmtId="0" fontId="28" fillId="0" borderId="0" xfId="0" applyFont="1" applyFill="1" applyAlignment="1">
      <alignment horizontal="left"/>
    </xf>
    <xf numFmtId="0" fontId="28" fillId="0" borderId="9" xfId="0" quotePrefix="1" applyFont="1" applyFill="1" applyBorder="1" applyAlignment="1">
      <alignment horizontal="left"/>
    </xf>
    <xf numFmtId="0" fontId="21" fillId="0" borderId="9" xfId="0" applyFont="1" applyBorder="1"/>
    <xf numFmtId="0" fontId="0" fillId="11" borderId="0" xfId="0" applyFill="1" applyProtection="1"/>
    <xf numFmtId="0" fontId="0" fillId="11" borderId="0" xfId="0" applyFill="1" applyAlignment="1" applyProtection="1">
      <alignment horizontal="left"/>
    </xf>
    <xf numFmtId="0" fontId="31" fillId="11" borderId="0" xfId="0" applyFont="1" applyFill="1" applyAlignment="1" applyProtection="1">
      <alignment horizontal="left"/>
    </xf>
    <xf numFmtId="0" fontId="32" fillId="11" borderId="0" xfId="0" applyFont="1" applyFill="1" applyAlignment="1" applyProtection="1">
      <alignment horizontal="left"/>
    </xf>
    <xf numFmtId="0" fontId="33" fillId="11" borderId="0" xfId="0" applyFont="1" applyFill="1" applyAlignment="1" applyProtection="1">
      <alignment horizontal="left"/>
    </xf>
    <xf numFmtId="0" fontId="34" fillId="11" borderId="0" xfId="0" applyFont="1" applyFill="1" applyAlignment="1" applyProtection="1">
      <alignment horizontal="left"/>
    </xf>
    <xf numFmtId="0" fontId="37" fillId="11" borderId="0" xfId="0" applyFont="1" applyFill="1" applyBorder="1" applyProtection="1"/>
    <xf numFmtId="0" fontId="11" fillId="11" borderId="0" xfId="0" applyFont="1" applyFill="1" applyProtection="1"/>
    <xf numFmtId="0" fontId="12" fillId="11" borderId="0" xfId="0" applyFont="1" applyFill="1" applyProtection="1"/>
    <xf numFmtId="0" fontId="39" fillId="11" borderId="0" xfId="0" applyFont="1" applyFill="1" applyAlignment="1" applyProtection="1">
      <alignment horizontal="left"/>
    </xf>
    <xf numFmtId="0" fontId="35" fillId="11" borderId="0" xfId="0" applyFont="1" applyFill="1" applyBorder="1" applyAlignment="1" applyProtection="1">
      <alignment horizontal="center"/>
    </xf>
    <xf numFmtId="0" fontId="12" fillId="11" borderId="0" xfId="0" applyFont="1" applyFill="1" applyBorder="1" applyAlignment="1" applyProtection="1"/>
    <xf numFmtId="0" fontId="11" fillId="11" borderId="0" xfId="0" applyFont="1" applyFill="1" applyBorder="1" applyAlignment="1" applyProtection="1"/>
    <xf numFmtId="0" fontId="12" fillId="11" borderId="0" xfId="0" applyFont="1" applyFill="1" applyAlignment="1" applyProtection="1">
      <alignment horizontal="left"/>
    </xf>
    <xf numFmtId="0" fontId="0" fillId="12" borderId="69" xfId="0" applyFill="1" applyBorder="1" applyProtection="1"/>
    <xf numFmtId="0" fontId="0" fillId="12" borderId="0" xfId="0" applyFill="1" applyBorder="1" applyProtection="1"/>
    <xf numFmtId="0" fontId="0" fillId="12" borderId="70" xfId="0" applyFill="1" applyBorder="1" applyProtection="1"/>
    <xf numFmtId="0" fontId="0" fillId="12" borderId="69" xfId="0" applyFill="1" applyBorder="1" applyAlignment="1" applyProtection="1">
      <alignment horizontal="left"/>
    </xf>
    <xf numFmtId="0" fontId="0" fillId="12" borderId="71" xfId="0" applyFill="1" applyBorder="1" applyAlignment="1" applyProtection="1">
      <alignment horizontal="left"/>
    </xf>
    <xf numFmtId="0" fontId="0" fillId="12" borderId="72" xfId="0" applyFill="1" applyBorder="1" applyProtection="1"/>
    <xf numFmtId="0" fontId="0" fillId="12" borderId="73" xfId="0" applyFill="1" applyBorder="1" applyProtection="1"/>
    <xf numFmtId="0" fontId="43" fillId="11" borderId="0" xfId="0" applyFont="1" applyFill="1" applyProtection="1"/>
    <xf numFmtId="0" fontId="0" fillId="14" borderId="0" xfId="0" applyFill="1"/>
    <xf numFmtId="0" fontId="0" fillId="14" borderId="0" xfId="0" applyFill="1" applyAlignment="1">
      <alignment horizontal="center"/>
    </xf>
    <xf numFmtId="0" fontId="8" fillId="14" borderId="0" xfId="0" applyFont="1" applyFill="1"/>
    <xf numFmtId="0" fontId="0" fillId="14" borderId="0" xfId="0" applyFill="1" applyBorder="1"/>
    <xf numFmtId="0" fontId="44" fillId="14" borderId="0" xfId="0" applyFont="1" applyFill="1" applyBorder="1" applyAlignment="1">
      <alignment horizontal="right" vertical="top"/>
    </xf>
    <xf numFmtId="0" fontId="0" fillId="14" borderId="0" xfId="0" applyFill="1" applyAlignment="1">
      <alignment vertical="top"/>
    </xf>
    <xf numFmtId="0" fontId="8" fillId="14" borderId="0" xfId="0" applyFont="1" applyFill="1" applyAlignment="1">
      <alignment horizontal="right"/>
    </xf>
    <xf numFmtId="0" fontId="44" fillId="14" borderId="0" xfId="0" applyFont="1" applyFill="1" applyAlignment="1">
      <alignment horizontal="right" vertical="top"/>
    </xf>
    <xf numFmtId="0" fontId="6" fillId="0" borderId="0" xfId="0" quotePrefix="1" applyFont="1"/>
    <xf numFmtId="0" fontId="8" fillId="0" borderId="0" xfId="0" applyFont="1" applyFill="1" applyBorder="1"/>
    <xf numFmtId="0" fontId="44" fillId="14" borderId="0" xfId="0" applyFont="1" applyFill="1" applyAlignment="1">
      <alignment horizontal="center" vertical="top"/>
    </xf>
    <xf numFmtId="0" fontId="0" fillId="14" borderId="0" xfId="0" applyFill="1" applyAlignment="1">
      <alignment horizontal="right"/>
    </xf>
    <xf numFmtId="0" fontId="0" fillId="11" borderId="0" xfId="0" applyFill="1" applyAlignment="1" applyProtection="1"/>
    <xf numFmtId="0" fontId="0" fillId="0" borderId="0" xfId="0" applyAlignment="1" applyProtection="1"/>
    <xf numFmtId="0" fontId="35" fillId="11" borderId="0" xfId="0" applyFont="1" applyFill="1" applyBorder="1" applyAlignment="1" applyProtection="1"/>
    <xf numFmtId="0" fontId="0" fillId="11" borderId="0" xfId="0" applyFill="1" applyBorder="1" applyAlignment="1" applyProtection="1"/>
    <xf numFmtId="0" fontId="21" fillId="0" borderId="0" xfId="0" applyFont="1" applyFill="1" applyBorder="1"/>
    <xf numFmtId="0" fontId="21" fillId="0" borderId="0" xfId="0" applyFont="1" applyFill="1" applyBorder="1" applyAlignment="1">
      <alignment horizontal="center"/>
    </xf>
    <xf numFmtId="0" fontId="0" fillId="15" borderId="0" xfId="0" applyFill="1"/>
    <xf numFmtId="0" fontId="21" fillId="15" borderId="0" xfId="0" applyFont="1" applyFill="1"/>
    <xf numFmtId="0" fontId="21" fillId="15" borderId="0" xfId="0" applyFont="1" applyFill="1" applyBorder="1" applyAlignment="1">
      <alignment horizontal="center"/>
    </xf>
    <xf numFmtId="0" fontId="0" fillId="15" borderId="0" xfId="0" applyFill="1" applyAlignment="1">
      <alignment horizontal="center"/>
    </xf>
    <xf numFmtId="166" fontId="0" fillId="15" borderId="0" xfId="1" applyNumberFormat="1" applyFont="1" applyFill="1" applyAlignment="1">
      <alignment horizontal="center"/>
    </xf>
    <xf numFmtId="2" fontId="0" fillId="15" borderId="0" xfId="0" applyNumberFormat="1" applyFill="1" applyAlignment="1">
      <alignment horizontal="center"/>
    </xf>
    <xf numFmtId="0" fontId="8" fillId="15" borderId="0" xfId="0" applyFont="1" applyFill="1"/>
    <xf numFmtId="14" fontId="0" fillId="15" borderId="0" xfId="0" applyNumberFormat="1" applyFill="1" applyBorder="1"/>
    <xf numFmtId="0" fontId="0" fillId="15" borderId="0" xfId="0" applyFill="1" applyBorder="1" applyAlignment="1">
      <alignment horizontal="center"/>
    </xf>
    <xf numFmtId="0" fontId="0" fillId="0" borderId="86" xfId="0" applyFill="1" applyBorder="1" applyAlignment="1">
      <alignment horizontal="center"/>
    </xf>
    <xf numFmtId="2" fontId="0" fillId="0" borderId="86" xfId="0" applyNumberFormat="1" applyFill="1" applyBorder="1" applyAlignment="1">
      <alignment horizontal="center"/>
    </xf>
    <xf numFmtId="14" fontId="0" fillId="0" borderId="86" xfId="0" applyNumberFormat="1" applyFill="1" applyBorder="1"/>
    <xf numFmtId="0" fontId="8" fillId="0" borderId="86" xfId="0" applyFont="1" applyFill="1" applyBorder="1" applyAlignment="1">
      <alignment horizontal="center"/>
    </xf>
    <xf numFmtId="2" fontId="8" fillId="0" borderId="86" xfId="0" applyNumberFormat="1" applyFont="1" applyFill="1" applyBorder="1" applyAlignment="1">
      <alignment horizontal="center"/>
    </xf>
    <xf numFmtId="166" fontId="8" fillId="0" borderId="86" xfId="1" applyNumberFormat="1" applyFont="1" applyFill="1" applyBorder="1" applyAlignment="1">
      <alignment horizontal="center"/>
    </xf>
    <xf numFmtId="0" fontId="8" fillId="15" borderId="0" xfId="0" applyFont="1" applyFill="1" applyAlignment="1">
      <alignment horizontal="left"/>
    </xf>
    <xf numFmtId="0" fontId="0" fillId="15" borderId="0" xfId="0" applyFill="1" applyAlignment="1">
      <alignment horizontal="left"/>
    </xf>
    <xf numFmtId="0" fontId="8" fillId="15" borderId="0" xfId="0" applyFont="1" applyFill="1" applyAlignment="1">
      <alignment horizontal="center"/>
    </xf>
    <xf numFmtId="0" fontId="21" fillId="4" borderId="87" xfId="0" applyFont="1" applyFill="1" applyBorder="1" applyAlignment="1">
      <alignment horizontal="left"/>
    </xf>
    <xf numFmtId="0" fontId="21" fillId="4" borderId="88" xfId="0" applyFont="1" applyFill="1" applyBorder="1" applyAlignment="1">
      <alignment horizontal="left"/>
    </xf>
    <xf numFmtId="0" fontId="21" fillId="4" borderId="86" xfId="0" quotePrefix="1" applyFont="1" applyFill="1" applyBorder="1" applyAlignment="1">
      <alignment horizontal="left"/>
    </xf>
    <xf numFmtId="0" fontId="21" fillId="4" borderId="89" xfId="0" applyFont="1" applyFill="1" applyBorder="1" applyAlignment="1">
      <alignment horizontal="left"/>
    </xf>
    <xf numFmtId="0" fontId="0" fillId="4" borderId="87" xfId="0" applyFill="1" applyBorder="1" applyAlignment="1">
      <alignment horizontal="center"/>
    </xf>
    <xf numFmtId="0" fontId="0" fillId="4" borderId="88" xfId="0" applyFill="1" applyBorder="1" applyAlignment="1">
      <alignment horizontal="center"/>
    </xf>
    <xf numFmtId="0" fontId="8" fillId="4" borderId="86" xfId="0" applyFont="1" applyFill="1" applyBorder="1" applyAlignment="1">
      <alignment horizontal="center"/>
    </xf>
    <xf numFmtId="0" fontId="8" fillId="4" borderId="89" xfId="0" applyFont="1" applyFill="1" applyBorder="1" applyAlignment="1">
      <alignment horizontal="center"/>
    </xf>
    <xf numFmtId="166" fontId="0" fillId="4" borderId="87" xfId="1" applyNumberFormat="1" applyFont="1" applyFill="1" applyBorder="1" applyAlignment="1">
      <alignment horizontal="center"/>
    </xf>
    <xf numFmtId="166" fontId="0" fillId="4" borderId="88" xfId="1" applyNumberFormat="1" applyFont="1" applyFill="1" applyBorder="1" applyAlignment="1">
      <alignment horizontal="center"/>
    </xf>
    <xf numFmtId="166" fontId="0" fillId="4" borderId="86" xfId="1" applyNumberFormat="1" applyFont="1" applyFill="1" applyBorder="1" applyAlignment="1">
      <alignment horizontal="center"/>
    </xf>
    <xf numFmtId="166" fontId="0" fillId="4" borderId="89" xfId="1" applyNumberFormat="1" applyFont="1" applyFill="1" applyBorder="1" applyAlignment="1">
      <alignment horizontal="center"/>
    </xf>
    <xf numFmtId="0" fontId="21" fillId="0" borderId="0" xfId="0" applyFont="1" applyBorder="1"/>
    <xf numFmtId="0" fontId="22" fillId="0" borderId="0" xfId="0" applyFont="1" applyFill="1" applyBorder="1"/>
    <xf numFmtId="14" fontId="21" fillId="0" borderId="0" xfId="0" applyNumberFormat="1" applyFont="1" applyFill="1" applyBorder="1" applyAlignment="1">
      <alignment horizontal="center"/>
    </xf>
    <xf numFmtId="0" fontId="22" fillId="0" borderId="0" xfId="0" applyFont="1" applyFill="1" applyBorder="1" applyAlignment="1">
      <alignment horizontal="center"/>
    </xf>
    <xf numFmtId="0" fontId="21" fillId="0" borderId="0" xfId="0" quotePrefix="1" applyFont="1" applyFill="1" applyBorder="1"/>
    <xf numFmtId="0" fontId="0" fillId="4" borderId="0" xfId="0" applyFill="1"/>
    <xf numFmtId="0" fontId="2" fillId="4" borderId="5" xfId="0" applyFont="1" applyFill="1" applyBorder="1" applyAlignment="1">
      <alignment horizontal="right"/>
    </xf>
    <xf numFmtId="0" fontId="2" fillId="4" borderId="18" xfId="0" applyFont="1" applyFill="1" applyBorder="1" applyAlignment="1">
      <alignment horizontal="right"/>
    </xf>
    <xf numFmtId="0" fontId="2" fillId="4" borderId="0" xfId="0" applyFont="1" applyFill="1"/>
    <xf numFmtId="0" fontId="7" fillId="4" borderId="18" xfId="0" applyFont="1" applyFill="1" applyBorder="1" applyAlignment="1">
      <alignment horizontal="right"/>
    </xf>
    <xf numFmtId="0" fontId="7" fillId="4" borderId="0" xfId="0" applyFont="1" applyFill="1" applyBorder="1" applyAlignment="1">
      <alignment horizontal="right"/>
    </xf>
    <xf numFmtId="0" fontId="2" fillId="4" borderId="8" xfId="0" applyFont="1" applyFill="1" applyBorder="1" applyAlignment="1">
      <alignment horizontal="right"/>
    </xf>
    <xf numFmtId="0" fontId="0" fillId="14" borderId="0" xfId="0" applyFill="1" applyAlignment="1">
      <alignment horizontal="left"/>
    </xf>
    <xf numFmtId="0" fontId="2" fillId="4" borderId="6" xfId="0" applyFont="1" applyFill="1" applyBorder="1" applyAlignment="1">
      <alignment horizontal="left"/>
    </xf>
    <xf numFmtId="0" fontId="6" fillId="4" borderId="0" xfId="0" applyFont="1" applyFill="1" applyBorder="1" applyAlignment="1">
      <alignment horizontal="left"/>
    </xf>
    <xf numFmtId="0" fontId="2" fillId="4" borderId="0" xfId="0" applyFont="1" applyFill="1" applyBorder="1" applyAlignment="1">
      <alignment horizontal="left"/>
    </xf>
    <xf numFmtId="0" fontId="1" fillId="4" borderId="0" xfId="0" applyFont="1" applyFill="1" applyBorder="1" applyAlignment="1">
      <alignment horizontal="left"/>
    </xf>
    <xf numFmtId="0" fontId="7" fillId="4" borderId="0" xfId="0" applyFont="1" applyFill="1" applyBorder="1" applyAlignment="1">
      <alignment horizontal="left"/>
    </xf>
    <xf numFmtId="0" fontId="0" fillId="4" borderId="0" xfId="0" applyFill="1" applyAlignment="1">
      <alignment horizontal="left"/>
    </xf>
    <xf numFmtId="0" fontId="2" fillId="4" borderId="9" xfId="0" applyFont="1" applyFill="1" applyBorder="1" applyAlignment="1">
      <alignment horizontal="left"/>
    </xf>
    <xf numFmtId="1" fontId="2" fillId="0" borderId="1" xfId="0" applyNumberFormat="1" applyFont="1" applyFill="1" applyBorder="1" applyAlignment="1" applyProtection="1">
      <alignment horizontal="center"/>
      <protection locked="0"/>
    </xf>
    <xf numFmtId="0" fontId="2" fillId="0" borderId="1" xfId="0" applyFont="1" applyFill="1" applyBorder="1" applyProtection="1">
      <protection locked="0"/>
    </xf>
    <xf numFmtId="0" fontId="2" fillId="4" borderId="1" xfId="0" applyFont="1" applyFill="1" applyBorder="1" applyProtection="1">
      <protection locked="0"/>
    </xf>
    <xf numFmtId="0" fontId="2" fillId="4" borderId="1" xfId="0" applyFont="1" applyFill="1" applyBorder="1" applyAlignment="1" applyProtection="1">
      <alignment horizontal="center" vertical="center"/>
      <protection locked="0"/>
    </xf>
    <xf numFmtId="0" fontId="4" fillId="4" borderId="1" xfId="0" applyFont="1" applyFill="1" applyBorder="1" applyProtection="1">
      <protection locked="0"/>
    </xf>
    <xf numFmtId="0" fontId="0" fillId="0" borderId="22" xfId="0" applyBorder="1" applyProtection="1">
      <protection locked="0"/>
    </xf>
    <xf numFmtId="14" fontId="0" fillId="0" borderId="22" xfId="0" applyNumberFormat="1" applyBorder="1" applyAlignment="1" applyProtection="1">
      <alignment horizontal="center"/>
      <protection locked="0"/>
    </xf>
    <xf numFmtId="0" fontId="0" fillId="0" borderId="32" xfId="0" applyBorder="1" applyProtection="1">
      <protection locked="0"/>
    </xf>
    <xf numFmtId="0" fontId="0" fillId="0" borderId="34" xfId="0" applyBorder="1" applyProtection="1">
      <protection locked="0"/>
    </xf>
    <xf numFmtId="14" fontId="0" fillId="0" borderId="40" xfId="0" applyNumberFormat="1" applyBorder="1" applyAlignment="1" applyProtection="1">
      <alignment horizontal="center"/>
      <protection locked="0"/>
    </xf>
    <xf numFmtId="0" fontId="0" fillId="0" borderId="3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0" xfId="0" applyBorder="1" applyAlignment="1" applyProtection="1">
      <alignment horizontal="center"/>
      <protection locked="0"/>
    </xf>
    <xf numFmtId="14" fontId="0" fillId="0" borderId="38" xfId="0" applyNumberFormat="1" applyBorder="1" applyAlignment="1" applyProtection="1">
      <alignment horizontal="center"/>
      <protection locked="0"/>
    </xf>
    <xf numFmtId="0" fontId="0" fillId="0" borderId="50" xfId="0" applyBorder="1" applyProtection="1">
      <protection locked="0"/>
    </xf>
    <xf numFmtId="0" fontId="0" fillId="0" borderId="42" xfId="0" applyBorder="1" applyAlignment="1" applyProtection="1">
      <alignment horizontal="center"/>
      <protection locked="0"/>
    </xf>
    <xf numFmtId="0" fontId="0" fillId="0" borderId="20" xfId="0" applyBorder="1" applyProtection="1">
      <protection locked="0"/>
    </xf>
    <xf numFmtId="14" fontId="0" fillId="0" borderId="20" xfId="0" applyNumberFormat="1" applyBorder="1" applyAlignment="1" applyProtection="1">
      <alignment horizontal="center"/>
      <protection locked="0"/>
    </xf>
    <xf numFmtId="0" fontId="0" fillId="0" borderId="33" xfId="0" applyBorder="1" applyProtection="1">
      <protection locked="0"/>
    </xf>
    <xf numFmtId="0" fontId="0" fillId="0" borderId="35" xfId="0" applyBorder="1" applyProtection="1">
      <protection locked="0"/>
    </xf>
    <xf numFmtId="14" fontId="0" fillId="0" borderId="41" xfId="0" applyNumberFormat="1" applyBorder="1" applyAlignment="1" applyProtection="1">
      <alignment horizontal="center"/>
      <protection locked="0"/>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1" xfId="0" applyBorder="1" applyAlignment="1" applyProtection="1">
      <alignment horizontal="center"/>
      <protection locked="0"/>
    </xf>
    <xf numFmtId="14" fontId="0" fillId="0" borderId="21" xfId="0" applyNumberFormat="1" applyBorder="1" applyAlignment="1" applyProtection="1">
      <alignment horizontal="center"/>
      <protection locked="0"/>
    </xf>
    <xf numFmtId="0" fontId="0" fillId="0" borderId="51" xfId="0" applyBorder="1" applyProtection="1">
      <protection locked="0"/>
    </xf>
    <xf numFmtId="0" fontId="0" fillId="0" borderId="43" xfId="0" applyBorder="1" applyAlignment="1" applyProtection="1">
      <alignment horizontal="center"/>
      <protection locked="0"/>
    </xf>
    <xf numFmtId="0" fontId="0" fillId="0" borderId="43" xfId="0" quotePrefix="1" applyBorder="1" applyAlignment="1" applyProtection="1">
      <alignment horizontal="center"/>
      <protection locked="0"/>
    </xf>
    <xf numFmtId="0" fontId="26" fillId="10" borderId="44" xfId="0" applyFont="1" applyFill="1" applyBorder="1" applyAlignment="1" applyProtection="1">
      <alignment horizontal="center"/>
      <protection locked="0"/>
    </xf>
    <xf numFmtId="14" fontId="0" fillId="0" borderId="1" xfId="0" applyNumberFormat="1" applyFill="1" applyBorder="1" applyAlignment="1" applyProtection="1">
      <alignment horizontal="center"/>
      <protection locked="0"/>
    </xf>
    <xf numFmtId="0" fontId="0" fillId="0" borderId="1" xfId="0" applyFill="1" applyBorder="1" applyAlignment="1" applyProtection="1">
      <alignment horizontal="center"/>
      <protection locked="0"/>
    </xf>
    <xf numFmtId="14" fontId="0" fillId="15" borderId="1" xfId="0" applyNumberFormat="1" applyFill="1" applyBorder="1" applyAlignment="1" applyProtection="1">
      <alignment horizontal="center"/>
      <protection locked="0"/>
    </xf>
    <xf numFmtId="0" fontId="0" fillId="15" borderId="1" xfId="0" applyFill="1" applyBorder="1" applyAlignment="1" applyProtection="1">
      <alignment horizontal="center"/>
      <protection locked="0"/>
    </xf>
    <xf numFmtId="0" fontId="0" fillId="6" borderId="1" xfId="0" applyFill="1" applyBorder="1" applyProtection="1">
      <protection locked="0"/>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2" fillId="4" borderId="2" xfId="0" quotePrefix="1"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2"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2" fillId="4" borderId="2" xfId="0" applyFont="1" applyFill="1" applyBorder="1" applyAlignment="1" applyProtection="1">
      <alignment horizontal="left"/>
      <protection locked="0"/>
    </xf>
    <xf numFmtId="0" fontId="2" fillId="4" borderId="3" xfId="0" applyFont="1" applyFill="1" applyBorder="1" applyAlignment="1" applyProtection="1">
      <alignment horizontal="left"/>
      <protection locked="0"/>
    </xf>
    <xf numFmtId="0" fontId="2" fillId="4" borderId="4" xfId="0" applyFont="1" applyFill="1" applyBorder="1" applyAlignment="1" applyProtection="1">
      <alignment horizontal="left"/>
      <protection locked="0"/>
    </xf>
    <xf numFmtId="0" fontId="0" fillId="0" borderId="2"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5"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45" fillId="13" borderId="74" xfId="0" applyFont="1" applyFill="1" applyBorder="1" applyAlignment="1">
      <alignment horizontal="center" vertical="center"/>
    </xf>
    <xf numFmtId="0" fontId="45" fillId="13" borderId="75" xfId="0" applyFont="1" applyFill="1" applyBorder="1" applyAlignment="1">
      <alignment horizontal="center" vertical="center"/>
    </xf>
    <xf numFmtId="0" fontId="45" fillId="13" borderId="76" xfId="0" applyFont="1" applyFill="1" applyBorder="1" applyAlignment="1">
      <alignment horizontal="center" vertical="center"/>
    </xf>
    <xf numFmtId="0" fontId="46" fillId="13" borderId="77" xfId="0" applyFont="1" applyFill="1" applyBorder="1" applyAlignment="1">
      <alignment horizontal="center" vertical="center"/>
    </xf>
    <xf numFmtId="0" fontId="46" fillId="13" borderId="78" xfId="0" applyFont="1" applyFill="1" applyBorder="1" applyAlignment="1">
      <alignment horizontal="center" vertical="center"/>
    </xf>
    <xf numFmtId="0" fontId="46" fillId="13" borderId="79" xfId="0" applyFont="1" applyFill="1" applyBorder="1" applyAlignment="1">
      <alignment horizontal="center" vertical="center"/>
    </xf>
    <xf numFmtId="0" fontId="8" fillId="0" borderId="2" xfId="0" applyFont="1" applyFill="1" applyBorder="1" applyAlignment="1" applyProtection="1">
      <alignment horizontal="center"/>
    </xf>
    <xf numFmtId="0" fontId="8" fillId="0" borderId="4" xfId="0" applyFont="1" applyFill="1" applyBorder="1" applyAlignment="1" applyProtection="1">
      <alignment horizontal="center"/>
    </xf>
    <xf numFmtId="0" fontId="0" fillId="0" borderId="2" xfId="0" applyFill="1" applyBorder="1" applyAlignment="1" applyProtection="1">
      <alignment horizontal="left"/>
      <protection locked="0"/>
    </xf>
    <xf numFmtId="0" fontId="0" fillId="0" borderId="4" xfId="0" applyFill="1" applyBorder="1" applyAlignment="1" applyProtection="1">
      <alignment horizontal="left"/>
      <protection locked="0"/>
    </xf>
    <xf numFmtId="0" fontId="47" fillId="16" borderId="80" xfId="0" applyFont="1" applyFill="1" applyBorder="1" applyAlignment="1">
      <alignment horizontal="center" vertical="center"/>
    </xf>
    <xf numFmtId="0" fontId="47" fillId="16" borderId="81" xfId="0" applyFont="1" applyFill="1" applyBorder="1" applyAlignment="1">
      <alignment horizontal="center" vertical="center"/>
    </xf>
    <xf numFmtId="0" fontId="47" fillId="16" borderId="82" xfId="0" applyFont="1" applyFill="1" applyBorder="1" applyAlignment="1">
      <alignment horizontal="center" vertical="center"/>
    </xf>
    <xf numFmtId="0" fontId="47" fillId="16" borderId="83" xfId="0" applyFont="1" applyFill="1" applyBorder="1" applyAlignment="1">
      <alignment horizontal="center" vertical="center"/>
    </xf>
    <xf numFmtId="0" fontId="47" fillId="16" borderId="84" xfId="0" applyFont="1" applyFill="1" applyBorder="1" applyAlignment="1">
      <alignment horizontal="center" vertical="center"/>
    </xf>
    <xf numFmtId="0" fontId="47" fillId="16" borderId="85" xfId="0" applyFont="1" applyFill="1" applyBorder="1" applyAlignment="1">
      <alignment horizontal="center" vertical="center"/>
    </xf>
    <xf numFmtId="0" fontId="0" fillId="11" borderId="0" xfId="0" applyFill="1" applyAlignment="1" applyProtection="1"/>
    <xf numFmtId="0" fontId="35" fillId="11" borderId="9" xfId="0" applyFont="1" applyFill="1" applyBorder="1" applyAlignment="1" applyProtection="1"/>
    <xf numFmtId="0" fontId="36" fillId="11" borderId="9" xfId="0" applyFont="1" applyFill="1" applyBorder="1" applyAlignment="1" applyProtection="1"/>
    <xf numFmtId="0" fontId="35" fillId="11" borderId="0" xfId="0" applyFont="1" applyFill="1" applyBorder="1" applyAlignment="1" applyProtection="1">
      <alignment wrapText="1"/>
    </xf>
    <xf numFmtId="0" fontId="0" fillId="0" borderId="0" xfId="0" applyProtection="1"/>
    <xf numFmtId="0" fontId="0" fillId="0" borderId="9" xfId="0" applyBorder="1" applyProtection="1"/>
    <xf numFmtId="14" fontId="35" fillId="11" borderId="9" xfId="0" applyNumberFormat="1" applyFont="1" applyFill="1" applyBorder="1" applyAlignment="1" applyProtection="1"/>
    <xf numFmtId="0" fontId="29" fillId="11" borderId="0" xfId="0" applyFont="1" applyFill="1" applyAlignment="1" applyProtection="1">
      <alignment horizontal="center"/>
    </xf>
    <xf numFmtId="0" fontId="30" fillId="0" borderId="0" xfId="0" applyFont="1" applyAlignment="1" applyProtection="1">
      <alignment horizontal="center"/>
    </xf>
    <xf numFmtId="0" fontId="0" fillId="0" borderId="0" xfId="0" applyAlignment="1" applyProtection="1"/>
    <xf numFmtId="0" fontId="35" fillId="11" borderId="9" xfId="0" applyFont="1" applyFill="1" applyBorder="1" applyAlignment="1" applyProtection="1">
      <protection locked="0"/>
    </xf>
    <xf numFmtId="0" fontId="0" fillId="0" borderId="9" xfId="0" applyBorder="1" applyAlignment="1" applyProtection="1">
      <protection locked="0"/>
    </xf>
    <xf numFmtId="0" fontId="35" fillId="11" borderId="0" xfId="0" applyFont="1" applyFill="1" applyBorder="1" applyAlignment="1" applyProtection="1"/>
    <xf numFmtId="1" fontId="35" fillId="11" borderId="9" xfId="0" applyNumberFormat="1" applyFont="1" applyFill="1" applyBorder="1" applyAlignment="1" applyProtection="1"/>
    <xf numFmtId="0" fontId="38" fillId="11" borderId="9" xfId="0" applyFont="1" applyFill="1" applyBorder="1" applyAlignment="1" applyProtection="1">
      <alignment horizontal="center"/>
    </xf>
    <xf numFmtId="1" fontId="38" fillId="11" borderId="9" xfId="0" applyNumberFormat="1" applyFont="1" applyFill="1" applyBorder="1" applyAlignment="1" applyProtection="1">
      <alignment horizontal="center"/>
    </xf>
    <xf numFmtId="0" fontId="12" fillId="11" borderId="54" xfId="0" applyFont="1" applyFill="1" applyBorder="1" applyAlignment="1" applyProtection="1">
      <alignment horizontal="left"/>
    </xf>
    <xf numFmtId="0" fontId="12" fillId="11" borderId="55" xfId="0" applyFont="1" applyFill="1" applyBorder="1" applyAlignment="1" applyProtection="1">
      <alignment horizontal="left"/>
    </xf>
    <xf numFmtId="0" fontId="12" fillId="11" borderId="56" xfId="0" applyFont="1" applyFill="1" applyBorder="1" applyAlignment="1" applyProtection="1">
      <alignment horizontal="center"/>
    </xf>
    <xf numFmtId="0" fontId="12" fillId="11" borderId="57" xfId="0" applyFont="1" applyFill="1" applyBorder="1" applyAlignment="1" applyProtection="1">
      <alignment horizontal="center"/>
    </xf>
    <xf numFmtId="0" fontId="0" fillId="11" borderId="57" xfId="0" applyFill="1" applyBorder="1" applyAlignment="1" applyProtection="1">
      <alignment horizontal="center"/>
    </xf>
    <xf numFmtId="0" fontId="0" fillId="0" borderId="57" xfId="0" applyBorder="1" applyAlignment="1" applyProtection="1">
      <alignment horizontal="center"/>
    </xf>
    <xf numFmtId="0" fontId="0" fillId="0" borderId="58" xfId="0" applyBorder="1" applyAlignment="1" applyProtection="1">
      <alignment horizontal="center"/>
    </xf>
    <xf numFmtId="0" fontId="0" fillId="11" borderId="59" xfId="0" applyFill="1" applyBorder="1" applyAlignment="1" applyProtection="1"/>
    <xf numFmtId="0" fontId="0" fillId="11" borderId="1" xfId="0" applyFill="1" applyBorder="1" applyAlignment="1" applyProtection="1"/>
    <xf numFmtId="0" fontId="35" fillId="11" borderId="2" xfId="0" applyFont="1" applyFill="1" applyBorder="1" applyAlignment="1" applyProtection="1">
      <alignment horizontal="center"/>
      <protection locked="0"/>
    </xf>
    <xf numFmtId="0" fontId="35" fillId="11" borderId="3" xfId="0" applyFont="1"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60" xfId="0" applyBorder="1" applyAlignment="1" applyProtection="1">
      <alignment horizontal="center"/>
      <protection locked="0"/>
    </xf>
    <xf numFmtId="0" fontId="35" fillId="11" borderId="2" xfId="0" applyFont="1" applyFill="1" applyBorder="1" applyAlignment="1" applyProtection="1">
      <alignment horizontal="center"/>
    </xf>
    <xf numFmtId="0" fontId="35" fillId="11" borderId="3" xfId="0" applyFont="1" applyFill="1" applyBorder="1" applyAlignment="1" applyProtection="1">
      <alignment horizontal="center"/>
    </xf>
    <xf numFmtId="0" fontId="0" fillId="0" borderId="3" xfId="0" applyBorder="1" applyAlignment="1" applyProtection="1">
      <alignment horizontal="center"/>
    </xf>
    <xf numFmtId="0" fontId="0" fillId="0" borderId="60" xfId="0" applyBorder="1" applyAlignment="1" applyProtection="1">
      <alignment horizontal="center"/>
    </xf>
    <xf numFmtId="1" fontId="35" fillId="11" borderId="9" xfId="0" applyNumberFormat="1" applyFont="1" applyFill="1" applyBorder="1" applyAlignment="1" applyProtection="1">
      <alignment horizontal="center"/>
    </xf>
    <xf numFmtId="0" fontId="0" fillId="11" borderId="61" xfId="0" applyFill="1" applyBorder="1" applyAlignment="1" applyProtection="1"/>
    <xf numFmtId="0" fontId="0" fillId="11" borderId="62" xfId="0" applyFill="1" applyBorder="1" applyAlignment="1" applyProtection="1"/>
    <xf numFmtId="0" fontId="35" fillId="11" borderId="63" xfId="0" applyFont="1" applyFill="1" applyBorder="1" applyAlignment="1" applyProtection="1">
      <alignment horizontal="center"/>
      <protection locked="0"/>
    </xf>
    <xf numFmtId="0" fontId="35" fillId="11" borderId="64" xfId="0" applyFont="1" applyFill="1" applyBorder="1" applyAlignment="1" applyProtection="1">
      <alignment horizontal="center"/>
      <protection locked="0"/>
    </xf>
    <xf numFmtId="0" fontId="0" fillId="0" borderId="64" xfId="0" applyBorder="1" applyAlignment="1" applyProtection="1">
      <alignment horizontal="center"/>
      <protection locked="0"/>
    </xf>
    <xf numFmtId="0" fontId="0" fillId="0" borderId="65" xfId="0" applyBorder="1" applyAlignment="1" applyProtection="1">
      <alignment horizontal="center"/>
      <protection locked="0"/>
    </xf>
    <xf numFmtId="0" fontId="35" fillId="11" borderId="9" xfId="0" applyFont="1" applyFill="1" applyBorder="1" applyAlignment="1" applyProtection="1">
      <alignment horizontal="center"/>
    </xf>
    <xf numFmtId="0" fontId="35" fillId="0" borderId="9" xfId="0" applyFont="1" applyBorder="1" applyAlignment="1" applyProtection="1">
      <alignment horizontal="center"/>
    </xf>
    <xf numFmtId="0" fontId="35" fillId="11" borderId="0" xfId="0" applyFont="1" applyFill="1" applyBorder="1" applyAlignment="1" applyProtection="1">
      <alignment vertical="top" wrapText="1"/>
    </xf>
    <xf numFmtId="0" fontId="11" fillId="0" borderId="0" xfId="0" applyFont="1" applyAlignment="1" applyProtection="1">
      <alignment vertical="top" wrapText="1"/>
    </xf>
    <xf numFmtId="0" fontId="11" fillId="0" borderId="9" xfId="0" applyFont="1" applyBorder="1" applyAlignment="1" applyProtection="1">
      <alignment vertical="top" wrapText="1"/>
    </xf>
    <xf numFmtId="0" fontId="12" fillId="11" borderId="66" xfId="0" applyFont="1" applyFill="1" applyBorder="1" applyAlignment="1" applyProtection="1">
      <alignment horizontal="center"/>
    </xf>
    <xf numFmtId="0" fontId="12" fillId="11" borderId="67" xfId="0" applyFont="1" applyFill="1" applyBorder="1" applyAlignment="1" applyProtection="1">
      <alignment horizontal="center"/>
    </xf>
    <xf numFmtId="0" fontId="0" fillId="11" borderId="67" xfId="0" applyFill="1" applyBorder="1" applyAlignment="1" applyProtection="1"/>
    <xf numFmtId="0" fontId="0" fillId="0" borderId="67" xfId="0" applyBorder="1" applyAlignment="1" applyProtection="1"/>
    <xf numFmtId="0" fontId="0" fillId="0" borderId="68" xfId="0" applyBorder="1" applyAlignment="1" applyProtection="1"/>
    <xf numFmtId="0" fontId="0" fillId="11" borderId="67" xfId="0" applyFill="1" applyBorder="1" applyAlignment="1" applyProtection="1">
      <alignment horizontal="center"/>
    </xf>
    <xf numFmtId="0" fontId="0" fillId="11" borderId="68" xfId="0" applyFill="1" applyBorder="1" applyAlignment="1" applyProtection="1">
      <alignment horizontal="center"/>
    </xf>
    <xf numFmtId="0" fontId="12" fillId="11" borderId="66" xfId="0" applyFont="1" applyFill="1" applyBorder="1" applyAlignment="1" applyProtection="1">
      <alignment horizontal="left"/>
    </xf>
    <xf numFmtId="0" fontId="0" fillId="11" borderId="68" xfId="0" applyFill="1" applyBorder="1" applyAlignment="1" applyProtection="1"/>
    <xf numFmtId="0" fontId="0" fillId="11" borderId="69" xfId="0" applyFill="1" applyBorder="1" applyAlignment="1" applyProtection="1"/>
    <xf numFmtId="0" fontId="0" fillId="11" borderId="0" xfId="0" applyFill="1" applyBorder="1" applyAlignment="1" applyProtection="1"/>
    <xf numFmtId="0" fontId="0" fillId="11" borderId="70" xfId="0" applyFill="1" applyBorder="1" applyAlignment="1" applyProtection="1"/>
    <xf numFmtId="0" fontId="0" fillId="11" borderId="69" xfId="0" applyFill="1" applyBorder="1" applyAlignment="1" applyProtection="1">
      <alignment horizontal="left"/>
    </xf>
    <xf numFmtId="0" fontId="41" fillId="11" borderId="0" xfId="0" applyFont="1" applyFill="1" applyAlignment="1" applyProtection="1">
      <alignment horizontal="right"/>
    </xf>
    <xf numFmtId="0" fontId="12" fillId="11" borderId="0" xfId="0" applyFont="1" applyFill="1" applyAlignment="1" applyProtection="1">
      <alignment horizontal="right"/>
    </xf>
    <xf numFmtId="0" fontId="0" fillId="11" borderId="0" xfId="0" applyFill="1" applyAlignment="1" applyProtection="1">
      <alignment horizontal="right"/>
    </xf>
    <xf numFmtId="0" fontId="0" fillId="11" borderId="71" xfId="0" applyFill="1" applyBorder="1" applyAlignment="1" applyProtection="1"/>
    <xf numFmtId="0" fontId="0" fillId="11" borderId="72" xfId="0" applyFill="1" applyBorder="1" applyAlignment="1" applyProtection="1"/>
    <xf numFmtId="0" fontId="0" fillId="11" borderId="73" xfId="0" applyFill="1" applyBorder="1" applyAlignment="1" applyProtection="1"/>
    <xf numFmtId="0" fontId="0" fillId="11" borderId="71" xfId="0" applyFill="1" applyBorder="1" applyAlignment="1" applyProtection="1">
      <alignment horizontal="left"/>
    </xf>
    <xf numFmtId="0" fontId="0" fillId="12" borderId="71" xfId="0" applyFill="1" applyBorder="1" applyAlignment="1" applyProtection="1"/>
    <xf numFmtId="0" fontId="0" fillId="12" borderId="72" xfId="0" applyFill="1" applyBorder="1" applyAlignment="1" applyProtection="1"/>
    <xf numFmtId="0" fontId="0" fillId="12" borderId="73" xfId="0" applyFill="1" applyBorder="1" applyAlignment="1" applyProtection="1"/>
  </cellXfs>
  <cellStyles count="4">
    <cellStyle name="Normal" xfId="0" builtinId="0"/>
    <cellStyle name="Normal 2" xfId="3" xr:uid="{00000000-0005-0000-0000-000001000000}"/>
    <cellStyle name="Normal 3" xfId="2" xr:uid="{00000000-0005-0000-0000-000002000000}"/>
    <cellStyle name="Percent" xfId="1" builtinId="5"/>
  </cellStyles>
  <dxfs count="0"/>
  <tableStyles count="0" defaultTableStyle="TableStyleMedium2" defaultPivotStyle="PivotStyleLight16"/>
  <colors>
    <mruColors>
      <color rgb="FFFFDEDD"/>
      <color rgb="FFFF7471"/>
      <color rgb="FFE7FFFE"/>
      <color rgb="FFFFFFCC"/>
      <color rgb="FFC6FEFB"/>
      <color rgb="FF7FFDF7"/>
      <color rgb="FF008000"/>
      <color rgb="FFFCF0E8"/>
      <color rgb="FFFCE8E8"/>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7.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Facility!$D$5</c:f>
          <c:strCache>
            <c:ptCount val="1"/>
            <c:pt idx="0">
              <c:v>AVALON VILLAGE </c:v>
            </c:pt>
          </c:strCache>
        </c:strRef>
      </c:tx>
      <c:layout>
        <c:manualLayout>
          <c:xMode val="edge"/>
          <c:yMode val="edge"/>
          <c:x val="2.3743813548233152E-2"/>
          <c:y val="1.9024967898487566E-2"/>
        </c:manualLayout>
      </c:layout>
      <c:overlay val="0"/>
      <c:txPr>
        <a:bodyPr/>
        <a:lstStyle/>
        <a:p>
          <a:pPr>
            <a:defRPr sz="1200"/>
          </a:pPr>
          <a:endParaRPr lang="en-US"/>
        </a:p>
      </c:txPr>
    </c:title>
    <c:autoTitleDeleted val="0"/>
    <c:plotArea>
      <c:layout>
        <c:manualLayout>
          <c:layoutTarget val="inner"/>
          <c:xMode val="edge"/>
          <c:yMode val="edge"/>
          <c:x val="4.0884077368358925E-2"/>
          <c:y val="7.8717284987305097E-2"/>
          <c:w val="0.93929560360008779"/>
          <c:h val="0.79494923858706767"/>
        </c:manualLayout>
      </c:layout>
      <c:barChart>
        <c:barDir val="col"/>
        <c:grouping val="stacked"/>
        <c:varyColors val="0"/>
        <c:ser>
          <c:idx val="0"/>
          <c:order val="0"/>
          <c:tx>
            <c:strRef>
              <c:f>Epi!$D$6</c:f>
              <c:strCache>
                <c:ptCount val="1"/>
                <c:pt idx="0">
                  <c:v>All</c:v>
                </c:pt>
              </c:strCache>
            </c:strRef>
          </c:tx>
          <c:spPr>
            <a:solidFill>
              <a:schemeClr val="tx2"/>
            </a:solidFill>
            <a:ln>
              <a:solidFill>
                <a:sysClr val="windowText" lastClr="000000"/>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Epi!$D$7:$D$46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42A2-47CB-A487-FDDD305005FA}"/>
            </c:ext>
          </c:extLst>
        </c:ser>
        <c:dLbls>
          <c:showLegendKey val="0"/>
          <c:showVal val="0"/>
          <c:showCatName val="0"/>
          <c:showSerName val="0"/>
          <c:showPercent val="0"/>
          <c:showBubbleSize val="0"/>
        </c:dLbls>
        <c:gapWidth val="150"/>
        <c:overlap val="100"/>
        <c:axId val="116320896"/>
        <c:axId val="118788480"/>
      </c:barChart>
      <c:dateAx>
        <c:axId val="116320896"/>
        <c:scaling>
          <c:orientation val="minMax"/>
        </c:scaling>
        <c:delete val="0"/>
        <c:axPos val="b"/>
        <c:numFmt formatCode="dd/mm/yy;@" sourceLinked="1"/>
        <c:majorTickMark val="out"/>
        <c:minorTickMark val="none"/>
        <c:tickLblPos val="nextTo"/>
        <c:crossAx val="118788480"/>
        <c:crosses val="autoZero"/>
        <c:auto val="1"/>
        <c:lblOffset val="100"/>
        <c:baseTimeUnit val="days"/>
      </c:dateAx>
      <c:valAx>
        <c:axId val="118788480"/>
        <c:scaling>
          <c:orientation val="minMax"/>
        </c:scaling>
        <c:delete val="0"/>
        <c:axPos val="l"/>
        <c:majorGridlines>
          <c:spPr>
            <a:ln>
              <a:solidFill>
                <a:schemeClr val="bg1">
                  <a:lumMod val="50000"/>
                </a:schemeClr>
              </a:solidFill>
              <a:prstDash val="dash"/>
            </a:ln>
          </c:spPr>
        </c:majorGridlines>
        <c:numFmt formatCode="0" sourceLinked="0"/>
        <c:majorTickMark val="out"/>
        <c:minorTickMark val="none"/>
        <c:tickLblPos val="nextTo"/>
        <c:crossAx val="116320896"/>
        <c:crosses val="autoZero"/>
        <c:crossBetween val="between"/>
        <c:majorUnit val="1"/>
        <c:minorUnit val="1"/>
      </c:valAx>
    </c:plotArea>
    <c:legend>
      <c:legendPos val="r"/>
      <c:layout>
        <c:manualLayout>
          <c:xMode val="edge"/>
          <c:yMode val="edge"/>
          <c:x val="0.92305057684522829"/>
          <c:y val="1.2124676018227249E-2"/>
          <c:w val="5.3488966371872136E-2"/>
          <c:h val="4.4747075282739468E-2"/>
        </c:manualLayout>
      </c:layout>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Facility!$D$5</c:f>
          <c:strCache>
            <c:ptCount val="1"/>
            <c:pt idx="0">
              <c:v>AVALON VILLAGE </c:v>
            </c:pt>
          </c:strCache>
        </c:strRef>
      </c:tx>
      <c:layout>
        <c:manualLayout>
          <c:xMode val="edge"/>
          <c:yMode val="edge"/>
          <c:x val="2.3743813548233152E-2"/>
          <c:y val="1.9024967898487566E-2"/>
        </c:manualLayout>
      </c:layout>
      <c:overlay val="0"/>
      <c:txPr>
        <a:bodyPr/>
        <a:lstStyle/>
        <a:p>
          <a:pPr>
            <a:defRPr sz="1200"/>
          </a:pPr>
          <a:endParaRPr lang="en-US"/>
        </a:p>
      </c:txPr>
    </c:title>
    <c:autoTitleDeleted val="0"/>
    <c:plotArea>
      <c:layout>
        <c:manualLayout>
          <c:layoutTarget val="inner"/>
          <c:xMode val="edge"/>
          <c:yMode val="edge"/>
          <c:x val="3.540751098143196E-2"/>
          <c:y val="8.2914218317862498E-2"/>
          <c:w val="0.94477216998701474"/>
          <c:h val="0.79914617191762516"/>
        </c:manualLayout>
      </c:layout>
      <c:barChart>
        <c:barDir val="col"/>
        <c:grouping val="stacked"/>
        <c:varyColors val="0"/>
        <c:ser>
          <c:idx val="0"/>
          <c:order val="0"/>
          <c:tx>
            <c:strRef>
              <c:f>Epi!$F$6</c:f>
              <c:strCache>
                <c:ptCount val="1"/>
                <c:pt idx="0">
                  <c:v>Resident</c:v>
                </c:pt>
              </c:strCache>
            </c:strRef>
          </c:tx>
          <c:spPr>
            <a:solidFill>
              <a:schemeClr val="tx2"/>
            </a:solidFill>
            <a:ln>
              <a:solidFill>
                <a:sysClr val="windowText" lastClr="000000"/>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Epi!$F$7:$F$46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CCC7-4508-8408-8064DA9972B4}"/>
            </c:ext>
          </c:extLst>
        </c:ser>
        <c:ser>
          <c:idx val="1"/>
          <c:order val="1"/>
          <c:tx>
            <c:strRef>
              <c:f>Epi!$G$6</c:f>
              <c:strCache>
                <c:ptCount val="1"/>
                <c:pt idx="0">
                  <c:v>Staff</c:v>
                </c:pt>
              </c:strCache>
            </c:strRef>
          </c:tx>
          <c:spPr>
            <a:solidFill>
              <a:srgbClr val="FFFF00"/>
            </a:solidFill>
            <a:ln>
              <a:solidFill>
                <a:sysClr val="windowText" lastClr="000000"/>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Epi!$G$7:$G$46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1-CCC7-4508-8408-8064DA9972B4}"/>
            </c:ext>
          </c:extLst>
        </c:ser>
        <c:ser>
          <c:idx val="2"/>
          <c:order val="2"/>
          <c:tx>
            <c:strRef>
              <c:f>Epi!$H$6</c:f>
              <c:strCache>
                <c:ptCount val="1"/>
                <c:pt idx="0">
                  <c:v>Visitor</c:v>
                </c:pt>
              </c:strCache>
            </c:strRef>
          </c:tx>
          <c:spPr>
            <a:solidFill>
              <a:schemeClr val="accent3">
                <a:lumMod val="20000"/>
                <a:lumOff val="80000"/>
              </a:schemeClr>
            </a:solidFill>
            <a:ln>
              <a:solidFill>
                <a:schemeClr val="tx1"/>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Epi!$H$7:$H$46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2-CCC7-4508-8408-8064DA9972B4}"/>
            </c:ext>
          </c:extLst>
        </c:ser>
        <c:ser>
          <c:idx val="3"/>
          <c:order val="3"/>
          <c:tx>
            <c:strRef>
              <c:f>Epi!$I$6</c:f>
              <c:strCache>
                <c:ptCount val="1"/>
                <c:pt idx="0">
                  <c:v>Volunteer</c:v>
                </c:pt>
              </c:strCache>
            </c:strRef>
          </c:tx>
          <c:spPr>
            <a:solidFill>
              <a:schemeClr val="accent6">
                <a:lumMod val="60000"/>
                <a:lumOff val="40000"/>
              </a:schemeClr>
            </a:solidFill>
            <a:ln>
              <a:solidFill>
                <a:sysClr val="windowText" lastClr="000000"/>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Epi!$I$7:$I$46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3-CCC7-4508-8408-8064DA9972B4}"/>
            </c:ext>
          </c:extLst>
        </c:ser>
        <c:dLbls>
          <c:showLegendKey val="0"/>
          <c:showVal val="0"/>
          <c:showCatName val="0"/>
          <c:showSerName val="0"/>
          <c:showPercent val="0"/>
          <c:showBubbleSize val="0"/>
        </c:dLbls>
        <c:gapWidth val="150"/>
        <c:overlap val="100"/>
        <c:axId val="122645504"/>
        <c:axId val="122659584"/>
      </c:barChart>
      <c:dateAx>
        <c:axId val="122645504"/>
        <c:scaling>
          <c:orientation val="minMax"/>
        </c:scaling>
        <c:delete val="0"/>
        <c:axPos val="b"/>
        <c:numFmt formatCode="dd/mm/yy;@" sourceLinked="1"/>
        <c:majorTickMark val="out"/>
        <c:minorTickMark val="none"/>
        <c:tickLblPos val="nextTo"/>
        <c:crossAx val="122659584"/>
        <c:crosses val="autoZero"/>
        <c:auto val="1"/>
        <c:lblOffset val="100"/>
        <c:baseTimeUnit val="days"/>
      </c:dateAx>
      <c:valAx>
        <c:axId val="122659584"/>
        <c:scaling>
          <c:orientation val="minMax"/>
        </c:scaling>
        <c:delete val="0"/>
        <c:axPos val="l"/>
        <c:majorGridlines>
          <c:spPr>
            <a:ln>
              <a:solidFill>
                <a:schemeClr val="bg1">
                  <a:lumMod val="50000"/>
                </a:schemeClr>
              </a:solidFill>
              <a:prstDash val="dash"/>
            </a:ln>
          </c:spPr>
        </c:majorGridlines>
        <c:numFmt formatCode="0" sourceLinked="0"/>
        <c:majorTickMark val="out"/>
        <c:minorTickMark val="none"/>
        <c:tickLblPos val="nextTo"/>
        <c:crossAx val="122645504"/>
        <c:crosses val="autoZero"/>
        <c:crossBetween val="between"/>
        <c:majorUnit val="1"/>
        <c:minorUnit val="1"/>
      </c:valAx>
    </c:plotArea>
    <c:legend>
      <c:legendPos val="r"/>
      <c:layout>
        <c:manualLayout>
          <c:xMode val="edge"/>
          <c:yMode val="edge"/>
          <c:x val="0.50467335461791518"/>
          <c:y val="1.4223142683505953E-2"/>
          <c:w val="0.47186628797500019"/>
          <c:h val="4.8799098749875654E-2"/>
        </c:manualLayout>
      </c:layout>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Facility!$D$5</c:f>
          <c:strCache>
            <c:ptCount val="1"/>
            <c:pt idx="0">
              <c:v>AVALON VILLAGE </c:v>
            </c:pt>
          </c:strCache>
        </c:strRef>
      </c:tx>
      <c:layout>
        <c:manualLayout>
          <c:xMode val="edge"/>
          <c:yMode val="edge"/>
          <c:x val="2.3743813548233152E-2"/>
          <c:y val="1.9024967898487566E-2"/>
        </c:manualLayout>
      </c:layout>
      <c:overlay val="0"/>
      <c:txPr>
        <a:bodyPr/>
        <a:lstStyle/>
        <a:p>
          <a:pPr>
            <a:defRPr sz="1200"/>
          </a:pPr>
          <a:endParaRPr lang="en-US"/>
        </a:p>
      </c:txPr>
    </c:title>
    <c:autoTitleDeleted val="0"/>
    <c:plotArea>
      <c:layout>
        <c:manualLayout>
          <c:layoutTarget val="inner"/>
          <c:xMode val="edge"/>
          <c:yMode val="edge"/>
          <c:x val="4.36223605618224E-2"/>
          <c:y val="8.9209618313698627E-2"/>
          <c:w val="0.93655732040662432"/>
          <c:h val="0.78865383859123162"/>
        </c:manualLayout>
      </c:layout>
      <c:barChart>
        <c:barDir val="col"/>
        <c:grouping val="stacked"/>
        <c:varyColors val="0"/>
        <c:ser>
          <c:idx val="0"/>
          <c:order val="0"/>
          <c:tx>
            <c:strRef>
              <c:f>Epi!$K$6</c:f>
              <c:strCache>
                <c:ptCount val="1"/>
                <c:pt idx="0">
                  <c:v>0</c:v>
                </c:pt>
              </c:strCache>
            </c:strRef>
          </c:tx>
          <c:spPr>
            <a:solidFill>
              <a:schemeClr val="tx2"/>
            </a:solidFill>
            <a:ln>
              <a:solidFill>
                <a:sysClr val="windowText" lastClr="000000"/>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Epi!$K$7:$K$46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B572-4CB8-A225-607E4778DEFA}"/>
            </c:ext>
          </c:extLst>
        </c:ser>
        <c:ser>
          <c:idx val="1"/>
          <c:order val="1"/>
          <c:tx>
            <c:strRef>
              <c:f>Epi!$L$6</c:f>
              <c:strCache>
                <c:ptCount val="1"/>
                <c:pt idx="0">
                  <c:v>0</c:v>
                </c:pt>
              </c:strCache>
            </c:strRef>
          </c:tx>
          <c:spPr>
            <a:solidFill>
              <a:srgbClr val="FFFF00"/>
            </a:solidFill>
            <a:ln>
              <a:solidFill>
                <a:sysClr val="windowText" lastClr="000000"/>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Epi!$L$7:$L$46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1-B572-4CB8-A225-607E4778DEFA}"/>
            </c:ext>
          </c:extLst>
        </c:ser>
        <c:ser>
          <c:idx val="2"/>
          <c:order val="2"/>
          <c:tx>
            <c:strRef>
              <c:f>Epi!$M$6</c:f>
              <c:strCache>
                <c:ptCount val="1"/>
                <c:pt idx="0">
                  <c:v>0</c:v>
                </c:pt>
              </c:strCache>
            </c:strRef>
          </c:tx>
          <c:spPr>
            <a:solidFill>
              <a:srgbClr val="FF0000"/>
            </a:solidFill>
            <a:ln>
              <a:solidFill>
                <a:sysClr val="windowText" lastClr="000000"/>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Epi!$M$7:$M$46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2-B572-4CB8-A225-607E4778DEFA}"/>
            </c:ext>
          </c:extLst>
        </c:ser>
        <c:ser>
          <c:idx val="3"/>
          <c:order val="3"/>
          <c:tx>
            <c:strRef>
              <c:f>Epi!$N$6</c:f>
              <c:strCache>
                <c:ptCount val="1"/>
                <c:pt idx="0">
                  <c:v>0</c:v>
                </c:pt>
              </c:strCache>
            </c:strRef>
          </c:tx>
          <c:spPr>
            <a:solidFill>
              <a:schemeClr val="accent2">
                <a:lumMod val="60000"/>
                <a:lumOff val="40000"/>
              </a:schemeClr>
            </a:solidFill>
            <a:ln>
              <a:solidFill>
                <a:sysClr val="windowText" lastClr="000000"/>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Epi!$N$7:$N$46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3-B572-4CB8-A225-607E4778DEFA}"/>
            </c:ext>
          </c:extLst>
        </c:ser>
        <c:ser>
          <c:idx val="4"/>
          <c:order val="4"/>
          <c:tx>
            <c:strRef>
              <c:f>Epi!$O$6</c:f>
              <c:strCache>
                <c:ptCount val="1"/>
                <c:pt idx="0">
                  <c:v>0</c:v>
                </c:pt>
              </c:strCache>
            </c:strRef>
          </c:tx>
          <c:spPr>
            <a:solidFill>
              <a:schemeClr val="accent5">
                <a:lumMod val="60000"/>
                <a:lumOff val="40000"/>
              </a:schemeClr>
            </a:solidFill>
            <a:ln>
              <a:solidFill>
                <a:sysClr val="windowText" lastClr="000000"/>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Epi!$O$7:$O$46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4-B572-4CB8-A225-607E4778DEFA}"/>
            </c:ext>
          </c:extLst>
        </c:ser>
        <c:ser>
          <c:idx val="5"/>
          <c:order val="5"/>
          <c:tx>
            <c:strRef>
              <c:f>Epi!$P$6</c:f>
              <c:strCache>
                <c:ptCount val="1"/>
                <c:pt idx="0">
                  <c:v>0</c:v>
                </c:pt>
              </c:strCache>
            </c:strRef>
          </c:tx>
          <c:spPr>
            <a:solidFill>
              <a:schemeClr val="accent6">
                <a:lumMod val="20000"/>
                <a:lumOff val="80000"/>
              </a:schemeClr>
            </a:solidFill>
            <a:ln>
              <a:solidFill>
                <a:sysClr val="windowText" lastClr="000000"/>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Epi!$P$7:$P$46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5-B572-4CB8-A225-607E4778DEFA}"/>
            </c:ext>
          </c:extLst>
        </c:ser>
        <c:ser>
          <c:idx val="6"/>
          <c:order val="6"/>
          <c:tx>
            <c:strRef>
              <c:f>Epi!$Q$6</c:f>
              <c:strCache>
                <c:ptCount val="1"/>
                <c:pt idx="0">
                  <c:v>0</c:v>
                </c:pt>
              </c:strCache>
            </c:strRef>
          </c:tx>
          <c:spPr>
            <a:solidFill>
              <a:srgbClr val="008000"/>
            </a:solidFill>
            <a:ln>
              <a:solidFill>
                <a:sysClr val="windowText" lastClr="000000"/>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Epi!$Q$7:$Q$46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6-B572-4CB8-A225-607E4778DEFA}"/>
            </c:ext>
          </c:extLst>
        </c:ser>
        <c:ser>
          <c:idx val="7"/>
          <c:order val="7"/>
          <c:tx>
            <c:strRef>
              <c:f>Epi!$R$6</c:f>
              <c:strCache>
                <c:ptCount val="1"/>
                <c:pt idx="0">
                  <c:v>0</c:v>
                </c:pt>
              </c:strCache>
            </c:strRef>
          </c:tx>
          <c:spPr>
            <a:solidFill>
              <a:schemeClr val="bg1">
                <a:lumMod val="85000"/>
              </a:schemeClr>
            </a:solidFill>
            <a:ln>
              <a:solidFill>
                <a:sysClr val="windowText" lastClr="000000"/>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Epi!$R$7:$R$46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7-B572-4CB8-A225-607E4778DEFA}"/>
            </c:ext>
          </c:extLst>
        </c:ser>
        <c:ser>
          <c:idx val="8"/>
          <c:order val="8"/>
          <c:tx>
            <c:strRef>
              <c:f>Epi!$S$6</c:f>
              <c:strCache>
                <c:ptCount val="1"/>
                <c:pt idx="0">
                  <c:v>0</c:v>
                </c:pt>
              </c:strCache>
            </c:strRef>
          </c:tx>
          <c:spPr>
            <a:solidFill>
              <a:srgbClr val="7030A0"/>
            </a:solidFill>
            <a:ln>
              <a:solidFill>
                <a:sysClr val="windowText" lastClr="000000"/>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Epi!$S$7:$S$46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8-B572-4CB8-A225-607E4778DEFA}"/>
            </c:ext>
          </c:extLst>
        </c:ser>
        <c:ser>
          <c:idx val="9"/>
          <c:order val="9"/>
          <c:tx>
            <c:strRef>
              <c:f>Epi!$T$6</c:f>
              <c:strCache>
                <c:ptCount val="1"/>
                <c:pt idx="0">
                  <c:v>0</c:v>
                </c:pt>
              </c:strCache>
            </c:strRef>
          </c:tx>
          <c:spPr>
            <a:solidFill>
              <a:schemeClr val="accent6">
                <a:lumMod val="75000"/>
              </a:schemeClr>
            </a:solidFill>
            <a:ln>
              <a:solidFill>
                <a:sysClr val="windowText" lastClr="000000"/>
              </a:solidFill>
            </a:ln>
          </c:spPr>
          <c:invertIfNegative val="0"/>
          <c:cat>
            <c:numRef>
              <c:f>Epi!$B$7:$B$46</c:f>
              <c:numCache>
                <c:formatCode>dd/mm/yy;@</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cat>
          <c:val>
            <c:numRef>
              <c:f>Epi!$T$7:$T$46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9-B572-4CB8-A225-607E4778DEFA}"/>
            </c:ext>
          </c:extLst>
        </c:ser>
        <c:dLbls>
          <c:showLegendKey val="0"/>
          <c:showVal val="0"/>
          <c:showCatName val="0"/>
          <c:showSerName val="0"/>
          <c:showPercent val="0"/>
          <c:showBubbleSize val="0"/>
        </c:dLbls>
        <c:gapWidth val="150"/>
        <c:overlap val="100"/>
        <c:axId val="127357312"/>
        <c:axId val="127358848"/>
      </c:barChart>
      <c:dateAx>
        <c:axId val="127357312"/>
        <c:scaling>
          <c:orientation val="minMax"/>
        </c:scaling>
        <c:delete val="0"/>
        <c:axPos val="b"/>
        <c:numFmt formatCode="dd/mm/yy;@" sourceLinked="1"/>
        <c:majorTickMark val="out"/>
        <c:minorTickMark val="none"/>
        <c:tickLblPos val="nextTo"/>
        <c:crossAx val="127358848"/>
        <c:crosses val="autoZero"/>
        <c:auto val="1"/>
        <c:lblOffset val="100"/>
        <c:baseTimeUnit val="days"/>
      </c:dateAx>
      <c:valAx>
        <c:axId val="127358848"/>
        <c:scaling>
          <c:orientation val="minMax"/>
        </c:scaling>
        <c:delete val="0"/>
        <c:axPos val="l"/>
        <c:majorGridlines>
          <c:spPr>
            <a:ln>
              <a:solidFill>
                <a:schemeClr val="bg1">
                  <a:lumMod val="50000"/>
                </a:schemeClr>
              </a:solidFill>
              <a:prstDash val="dash"/>
            </a:ln>
          </c:spPr>
        </c:majorGridlines>
        <c:numFmt formatCode="0" sourceLinked="0"/>
        <c:majorTickMark val="out"/>
        <c:minorTickMark val="none"/>
        <c:tickLblPos val="nextTo"/>
        <c:crossAx val="127357312"/>
        <c:crosses val="autoZero"/>
        <c:crossBetween val="between"/>
        <c:majorUnit val="1"/>
        <c:minorUnit val="1"/>
      </c:valAx>
    </c:plotArea>
    <c:legend>
      <c:legendPos val="r"/>
      <c:layout>
        <c:manualLayout>
          <c:xMode val="edge"/>
          <c:yMode val="edge"/>
          <c:x val="0.42862982885191009"/>
          <c:y val="2.0518502779967293E-2"/>
          <c:w val="0.57137017114808997"/>
          <c:h val="5.6284940509757228E-2"/>
        </c:manualLayout>
      </c:layout>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Facility!$D$5</c:f>
          <c:strCache>
            <c:ptCount val="1"/>
            <c:pt idx="0">
              <c:v>AVALON VILLAGE </c:v>
            </c:pt>
          </c:strCache>
        </c:strRef>
      </c:tx>
      <c:layout>
        <c:manualLayout>
          <c:xMode val="edge"/>
          <c:yMode val="edge"/>
          <c:x val="4.0183443412677065E-2"/>
          <c:y val="1.7285416912451636E-2"/>
        </c:manualLayout>
      </c:layout>
      <c:overlay val="0"/>
      <c:txPr>
        <a:bodyPr/>
        <a:lstStyle/>
        <a:p>
          <a:pPr>
            <a:defRPr sz="1200"/>
          </a:pPr>
          <a:endParaRPr lang="en-US"/>
        </a:p>
      </c:txPr>
    </c:title>
    <c:autoTitleDeleted val="0"/>
    <c:plotArea>
      <c:layout>
        <c:manualLayout>
          <c:layoutTarget val="inner"/>
          <c:xMode val="edge"/>
          <c:yMode val="edge"/>
          <c:x val="8.2992404498330896E-2"/>
          <c:y val="8.5324315544614879E-2"/>
          <c:w val="0.89001825701806359"/>
          <c:h val="0.80676509301494803"/>
        </c:manualLayout>
      </c:layout>
      <c:lineChart>
        <c:grouping val="standard"/>
        <c:varyColors val="0"/>
        <c:ser>
          <c:idx val="2"/>
          <c:order val="0"/>
          <c:tx>
            <c:strRef>
              <c:f>Epi!$AI$6</c:f>
              <c:strCache>
                <c:ptCount val="1"/>
                <c:pt idx="0">
                  <c:v>All</c:v>
                </c:pt>
              </c:strCache>
            </c:strRef>
          </c:tx>
          <c:spPr>
            <a:ln w="25400" cmpd="sng">
              <a:solidFill>
                <a:srgbClr val="FF0000"/>
              </a:solidFill>
              <a:prstDash val="solid"/>
            </a:ln>
          </c:spPr>
          <c:marker>
            <c:symbol val="none"/>
          </c:marker>
          <c:val>
            <c:numRef>
              <c:f>Epi!$AI$7:$AI$46</c:f>
              <c:numCache>
                <c:formatCode>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BDBD-4D9D-B978-7F921BEFC0E9}"/>
            </c:ext>
          </c:extLst>
        </c:ser>
        <c:ser>
          <c:idx val="3"/>
          <c:order val="1"/>
          <c:tx>
            <c:strRef>
              <c:f>Epi!$AJ$6</c:f>
              <c:strCache>
                <c:ptCount val="1"/>
                <c:pt idx="0">
                  <c:v>Resident</c:v>
                </c:pt>
              </c:strCache>
            </c:strRef>
          </c:tx>
          <c:spPr>
            <a:ln w="19050">
              <a:solidFill>
                <a:schemeClr val="tx2"/>
              </a:solidFill>
              <a:prstDash val="sysDash"/>
            </a:ln>
          </c:spPr>
          <c:marker>
            <c:symbol val="none"/>
          </c:marker>
          <c:val>
            <c:numRef>
              <c:f>Epi!$AJ$7:$AJ$46</c:f>
              <c:numCache>
                <c:formatCode>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1-BDBD-4D9D-B978-7F921BEFC0E9}"/>
            </c:ext>
          </c:extLst>
        </c:ser>
        <c:ser>
          <c:idx val="0"/>
          <c:order val="2"/>
          <c:tx>
            <c:strRef>
              <c:f>Epi!$AK$6</c:f>
              <c:strCache>
                <c:ptCount val="1"/>
                <c:pt idx="0">
                  <c:v>Staff</c:v>
                </c:pt>
              </c:strCache>
            </c:strRef>
          </c:tx>
          <c:spPr>
            <a:ln w="19050">
              <a:solidFill>
                <a:schemeClr val="accent6">
                  <a:lumMod val="75000"/>
                </a:schemeClr>
              </a:solidFill>
              <a:prstDash val="dash"/>
            </a:ln>
          </c:spPr>
          <c:marker>
            <c:symbol val="none"/>
          </c:marker>
          <c:val>
            <c:numRef>
              <c:f>Epi!$AK$7:$AK$46</c:f>
              <c:numCache>
                <c:formatCode>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2-BDBD-4D9D-B978-7F921BEFC0E9}"/>
            </c:ext>
          </c:extLst>
        </c:ser>
        <c:dLbls>
          <c:showLegendKey val="0"/>
          <c:showVal val="0"/>
          <c:showCatName val="0"/>
          <c:showSerName val="0"/>
          <c:showPercent val="0"/>
          <c:showBubbleSize val="0"/>
        </c:dLbls>
        <c:smooth val="0"/>
        <c:axId val="127148416"/>
        <c:axId val="127150336"/>
      </c:lineChart>
      <c:catAx>
        <c:axId val="127148416"/>
        <c:scaling>
          <c:orientation val="minMax"/>
        </c:scaling>
        <c:delete val="0"/>
        <c:axPos val="b"/>
        <c:title>
          <c:tx>
            <c:rich>
              <a:bodyPr/>
              <a:lstStyle/>
              <a:p>
                <a:pPr>
                  <a:defRPr/>
                </a:pPr>
                <a:r>
                  <a:rPr lang="en-US"/>
                  <a:t>Day of outbreak</a:t>
                </a:r>
              </a:p>
            </c:rich>
          </c:tx>
          <c:layout>
            <c:manualLayout>
              <c:xMode val="edge"/>
              <c:yMode val="edge"/>
              <c:x val="0.45753866073156363"/>
              <c:y val="0.9467579350955827"/>
            </c:manualLayout>
          </c:layout>
          <c:overlay val="0"/>
        </c:title>
        <c:numFmt formatCode="General" sourceLinked="1"/>
        <c:majorTickMark val="out"/>
        <c:minorTickMark val="none"/>
        <c:tickLblPos val="nextTo"/>
        <c:crossAx val="127150336"/>
        <c:crosses val="autoZero"/>
        <c:auto val="1"/>
        <c:lblAlgn val="ctr"/>
        <c:lblOffset val="100"/>
        <c:noMultiLvlLbl val="0"/>
      </c:catAx>
      <c:valAx>
        <c:axId val="127150336"/>
        <c:scaling>
          <c:orientation val="minMax"/>
          <c:max val="1"/>
        </c:scaling>
        <c:delete val="0"/>
        <c:axPos val="l"/>
        <c:majorGridlines>
          <c:spPr>
            <a:ln>
              <a:prstDash val="dash"/>
            </a:ln>
          </c:spPr>
        </c:majorGridlines>
        <c:title>
          <c:tx>
            <c:rich>
              <a:bodyPr rot="-5400000" vert="horz"/>
              <a:lstStyle/>
              <a:p>
                <a:pPr>
                  <a:defRPr/>
                </a:pPr>
                <a:r>
                  <a:rPr lang="en-US"/>
                  <a:t>Cumulative %-of cases</a:t>
                </a:r>
              </a:p>
            </c:rich>
          </c:tx>
          <c:layout>
            <c:manualLayout>
              <c:xMode val="edge"/>
              <c:yMode val="edge"/>
              <c:x val="1.1330347454717256E-2"/>
              <c:y val="0.37771887750870037"/>
            </c:manualLayout>
          </c:layout>
          <c:overlay val="0"/>
        </c:title>
        <c:numFmt formatCode="0%" sourceLinked="0"/>
        <c:majorTickMark val="out"/>
        <c:minorTickMark val="none"/>
        <c:tickLblPos val="nextTo"/>
        <c:crossAx val="127148416"/>
        <c:crosses val="autoZero"/>
        <c:crossBetween val="between"/>
      </c:valAx>
    </c:plotArea>
    <c:legend>
      <c:legendPos val="r"/>
      <c:layout>
        <c:manualLayout>
          <c:xMode val="edge"/>
          <c:yMode val="edge"/>
          <c:x val="0.63677108742103483"/>
          <c:y val="1.9483641238821636E-2"/>
          <c:w val="0.32415547549705859"/>
          <c:h val="5.7249873939403562E-2"/>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tabSelected="1" zoomScale="147" workbookViewId="0"/>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08" workbookViewId="0" zoomToFit="1"/>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17" workbookViewId="0" zoomToFit="1"/>
  </sheetViews>
  <sheetProtection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17" workbookViewId="0" zoomToFit="1"/>
  </sheetViews>
  <sheetProtection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6</xdr:col>
      <xdr:colOff>76200</xdr:colOff>
      <xdr:row>3</xdr:row>
      <xdr:rowOff>0</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6953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67</xdr:col>
      <xdr:colOff>51287</xdr:colOff>
      <xdr:row>0</xdr:row>
      <xdr:rowOff>29307</xdr:rowOff>
    </xdr:from>
    <xdr:to>
      <xdr:col>67</xdr:col>
      <xdr:colOff>588352</xdr:colOff>
      <xdr:row>3</xdr:row>
      <xdr:rowOff>51369</xdr:rowOff>
    </xdr:to>
    <xdr:pic>
      <xdr:nvPicPr>
        <xdr:cNvPr id="4" name="Picture 4">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25306" y="29307"/>
          <a:ext cx="537065" cy="593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1918" cy="6272245"/>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B1:S39"/>
  <sheetViews>
    <sheetView workbookViewId="0">
      <selection activeCell="B13" sqref="B13"/>
    </sheetView>
  </sheetViews>
  <sheetFormatPr defaultColWidth="9.109375" defaultRowHeight="15.6" x14ac:dyDescent="0.3"/>
  <cols>
    <col min="1" max="1" width="2.88671875" style="2" customWidth="1"/>
    <col min="2" max="2" width="28" style="2" customWidth="1"/>
    <col min="3" max="3" width="2.33203125" style="2" customWidth="1"/>
    <col min="4" max="4" width="17.88671875" style="2" customWidth="1"/>
    <col min="5" max="6" width="2.6640625" style="2" customWidth="1"/>
    <col min="7" max="7" width="26.109375" style="2" customWidth="1"/>
    <col min="8" max="8" width="9.109375" style="2"/>
    <col min="9" max="9" width="4" style="2" customWidth="1"/>
    <col min="10" max="10" width="3.6640625" style="2" customWidth="1"/>
    <col min="11" max="16384" width="9.109375" style="2"/>
  </cols>
  <sheetData>
    <row r="1" spans="2:19" ht="13.5" customHeight="1" thickBot="1" x14ac:dyDescent="0.35"/>
    <row r="2" spans="2:19" ht="18" x14ac:dyDescent="0.3">
      <c r="B2" s="320" t="s">
        <v>0</v>
      </c>
      <c r="C2" s="321"/>
      <c r="D2" s="321"/>
      <c r="E2" s="321"/>
      <c r="F2" s="321"/>
      <c r="G2" s="322"/>
      <c r="I2" s="13"/>
      <c r="J2" s="14"/>
      <c r="K2" s="14"/>
      <c r="L2" s="14"/>
      <c r="M2" s="14"/>
      <c r="N2" s="14"/>
      <c r="O2" s="14"/>
      <c r="P2" s="14"/>
      <c r="Q2" s="14"/>
      <c r="R2" s="14"/>
      <c r="S2" s="15"/>
    </row>
    <row r="3" spans="2:19" ht="16.2" thickBot="1" x14ac:dyDescent="0.35">
      <c r="B3" s="323" t="s">
        <v>1</v>
      </c>
      <c r="C3" s="324"/>
      <c r="D3" s="324"/>
      <c r="E3" s="324"/>
      <c r="F3" s="324"/>
      <c r="G3" s="325"/>
      <c r="I3" s="16"/>
      <c r="J3" s="23" t="s">
        <v>15</v>
      </c>
      <c r="K3" s="18"/>
      <c r="L3" s="18"/>
      <c r="M3" s="18"/>
      <c r="N3" s="18"/>
      <c r="O3" s="18"/>
      <c r="P3" s="18"/>
      <c r="Q3" s="18"/>
      <c r="R3" s="18"/>
      <c r="S3" s="19"/>
    </row>
    <row r="4" spans="2:19" ht="13.5" customHeight="1" x14ac:dyDescent="0.3">
      <c r="I4" s="16"/>
      <c r="J4" s="18"/>
      <c r="K4" s="18"/>
      <c r="L4" s="18"/>
      <c r="M4" s="18"/>
      <c r="N4" s="18"/>
      <c r="O4" s="18"/>
      <c r="P4" s="18"/>
      <c r="Q4" s="18"/>
      <c r="R4" s="18"/>
      <c r="S4" s="19"/>
    </row>
    <row r="5" spans="2:19" x14ac:dyDescent="0.3">
      <c r="B5" s="3" t="s">
        <v>2</v>
      </c>
      <c r="D5" s="326" t="s">
        <v>324</v>
      </c>
      <c r="E5" s="327"/>
      <c r="F5" s="327"/>
      <c r="G5" s="328"/>
      <c r="I5" s="16"/>
      <c r="J5" s="12" t="s">
        <v>24</v>
      </c>
      <c r="K5" s="17"/>
      <c r="L5" s="17"/>
      <c r="M5" s="18"/>
      <c r="N5" s="18"/>
      <c r="O5" s="24" t="s">
        <v>16</v>
      </c>
      <c r="P5" s="18"/>
      <c r="Q5" s="18"/>
      <c r="R5" s="18"/>
      <c r="S5" s="19"/>
    </row>
    <row r="6" spans="2:19" ht="13.5" customHeight="1" x14ac:dyDescent="0.3">
      <c r="I6" s="16"/>
      <c r="J6" s="18"/>
      <c r="K6" s="18"/>
      <c r="L6" s="18"/>
      <c r="M6" s="18"/>
      <c r="N6" s="18"/>
      <c r="O6" s="18"/>
      <c r="P6" s="18"/>
      <c r="Q6" s="18"/>
      <c r="R6" s="18"/>
      <c r="S6" s="19"/>
    </row>
    <row r="7" spans="2:19" x14ac:dyDescent="0.3">
      <c r="B7" s="1" t="s">
        <v>3</v>
      </c>
      <c r="D7" s="282"/>
      <c r="I7" s="16"/>
      <c r="J7" s="18" t="s">
        <v>25</v>
      </c>
      <c r="K7" s="18"/>
      <c r="L7" s="18"/>
      <c r="M7" s="18"/>
      <c r="N7" s="18"/>
      <c r="O7" s="18"/>
      <c r="P7" s="18"/>
      <c r="Q7" s="18"/>
      <c r="R7" s="18"/>
      <c r="S7" s="19"/>
    </row>
    <row r="8" spans="2:19" ht="13.5" customHeight="1" x14ac:dyDescent="0.3">
      <c r="I8" s="16"/>
      <c r="J8" s="18"/>
      <c r="K8" s="18"/>
      <c r="L8" s="18"/>
      <c r="M8" s="18"/>
      <c r="N8" s="18"/>
      <c r="O8" s="18"/>
      <c r="P8" s="18"/>
      <c r="Q8" s="18"/>
      <c r="R8" s="18"/>
      <c r="S8" s="19"/>
    </row>
    <row r="9" spans="2:19" x14ac:dyDescent="0.3">
      <c r="B9" s="1" t="s">
        <v>4</v>
      </c>
      <c r="D9" s="282"/>
      <c r="I9" s="16"/>
      <c r="J9" s="25" t="s">
        <v>27</v>
      </c>
      <c r="K9" s="24" t="s">
        <v>26</v>
      </c>
      <c r="L9" s="24"/>
      <c r="M9" s="24"/>
      <c r="N9" s="24"/>
      <c r="O9" s="24"/>
      <c r="P9" s="18"/>
      <c r="Q9" s="18"/>
      <c r="R9" s="18"/>
      <c r="S9" s="19"/>
    </row>
    <row r="10" spans="2:19" ht="9" customHeight="1" thickBot="1" x14ac:dyDescent="0.35">
      <c r="I10" s="16"/>
      <c r="J10" s="18"/>
      <c r="K10" s="18"/>
      <c r="L10" s="18"/>
      <c r="M10" s="18"/>
      <c r="N10" s="18"/>
      <c r="O10" s="18"/>
      <c r="P10" s="18"/>
      <c r="Q10" s="18"/>
      <c r="R10" s="18"/>
      <c r="S10" s="19"/>
    </row>
    <row r="11" spans="2:19" x14ac:dyDescent="0.3">
      <c r="B11" s="5" t="s">
        <v>6</v>
      </c>
      <c r="C11" s="6"/>
      <c r="D11" s="5" t="s">
        <v>5</v>
      </c>
      <c r="E11" s="6"/>
      <c r="F11" s="7"/>
      <c r="G11" s="5" t="s">
        <v>7</v>
      </c>
      <c r="I11" s="16"/>
      <c r="J11" s="18"/>
      <c r="K11" s="18"/>
      <c r="L11" s="18"/>
      <c r="M11" s="18"/>
      <c r="N11" s="18"/>
      <c r="O11" s="18"/>
      <c r="P11" s="18"/>
      <c r="Q11" s="18"/>
      <c r="R11" s="18"/>
      <c r="S11" s="19"/>
    </row>
    <row r="12" spans="2:19" ht="7.5" customHeight="1" x14ac:dyDescent="0.3">
      <c r="F12" s="4"/>
      <c r="I12" s="16"/>
      <c r="J12" s="18"/>
      <c r="K12" s="18"/>
      <c r="L12" s="18"/>
      <c r="M12" s="18"/>
      <c r="N12" s="18"/>
      <c r="O12" s="18"/>
      <c r="P12" s="18"/>
      <c r="Q12" s="18"/>
      <c r="R12" s="18"/>
      <c r="S12" s="19"/>
    </row>
    <row r="13" spans="2:19" x14ac:dyDescent="0.3">
      <c r="B13" s="283"/>
      <c r="D13" s="282"/>
      <c r="F13" s="4"/>
      <c r="G13" s="283"/>
      <c r="I13" s="16"/>
      <c r="J13" s="17" t="s">
        <v>18</v>
      </c>
      <c r="K13" s="17"/>
      <c r="L13" s="17"/>
      <c r="M13" s="17"/>
      <c r="N13" s="18"/>
      <c r="O13" s="18"/>
      <c r="P13" s="18"/>
      <c r="Q13" s="18"/>
      <c r="R13" s="18"/>
      <c r="S13" s="19"/>
    </row>
    <row r="14" spans="2:19" x14ac:dyDescent="0.3">
      <c r="B14" s="283"/>
      <c r="D14" s="282"/>
      <c r="F14" s="4"/>
      <c r="G14" s="283"/>
      <c r="I14" s="16"/>
      <c r="J14" s="25" t="s">
        <v>27</v>
      </c>
      <c r="K14" s="24" t="s">
        <v>17</v>
      </c>
      <c r="L14" s="24"/>
      <c r="M14" s="24"/>
      <c r="N14" s="24"/>
      <c r="O14" s="24"/>
      <c r="P14" s="24"/>
      <c r="Q14" s="24"/>
      <c r="R14" s="18"/>
      <c r="S14" s="19"/>
    </row>
    <row r="15" spans="2:19" x14ac:dyDescent="0.3">
      <c r="B15" s="283"/>
      <c r="D15" s="282"/>
      <c r="F15" s="4"/>
      <c r="G15" s="283"/>
      <c r="I15" s="16"/>
      <c r="J15" s="17" t="s">
        <v>23</v>
      </c>
      <c r="K15" s="17"/>
      <c r="L15" s="17"/>
      <c r="M15" s="18"/>
      <c r="N15" s="18"/>
      <c r="O15" s="18"/>
      <c r="P15" s="18"/>
      <c r="Q15" s="18"/>
      <c r="R15" s="18"/>
      <c r="S15" s="19"/>
    </row>
    <row r="16" spans="2:19" x14ac:dyDescent="0.3">
      <c r="B16" s="283"/>
      <c r="D16" s="282"/>
      <c r="F16" s="4"/>
      <c r="G16" s="283"/>
      <c r="I16" s="16"/>
      <c r="J16" s="25" t="s">
        <v>27</v>
      </c>
      <c r="K16" s="24" t="s">
        <v>19</v>
      </c>
      <c r="L16" s="24"/>
      <c r="M16" s="24"/>
      <c r="N16" s="24"/>
      <c r="O16" s="24"/>
      <c r="P16" s="24"/>
      <c r="Q16" s="24"/>
      <c r="R16" s="24"/>
      <c r="S16" s="26"/>
    </row>
    <row r="17" spans="2:19" x14ac:dyDescent="0.3">
      <c r="B17" s="283"/>
      <c r="D17" s="282"/>
      <c r="F17" s="4"/>
      <c r="G17" s="283"/>
      <c r="I17" s="16"/>
      <c r="J17" s="18"/>
      <c r="K17" s="18"/>
      <c r="L17" s="18"/>
      <c r="M17" s="18"/>
      <c r="N17" s="18"/>
      <c r="O17" s="18"/>
      <c r="P17" s="18"/>
      <c r="Q17" s="18"/>
      <c r="R17" s="18"/>
      <c r="S17" s="19"/>
    </row>
    <row r="18" spans="2:19" x14ac:dyDescent="0.3">
      <c r="B18" s="283"/>
      <c r="D18" s="282"/>
      <c r="F18" s="4"/>
      <c r="G18" s="283"/>
      <c r="I18" s="16"/>
      <c r="J18" s="17" t="s">
        <v>20</v>
      </c>
      <c r="K18" s="17"/>
      <c r="L18" s="17"/>
      <c r="M18" s="18"/>
      <c r="N18" s="18"/>
      <c r="O18" s="18"/>
      <c r="P18" s="18"/>
      <c r="Q18" s="18"/>
      <c r="R18" s="18"/>
      <c r="S18" s="19"/>
    </row>
    <row r="19" spans="2:19" x14ac:dyDescent="0.3">
      <c r="B19" s="283"/>
      <c r="D19" s="282"/>
      <c r="F19" s="4"/>
      <c r="G19" s="283"/>
      <c r="I19" s="16"/>
      <c r="J19" s="25" t="s">
        <v>27</v>
      </c>
      <c r="K19" s="24" t="s">
        <v>21</v>
      </c>
      <c r="L19" s="24"/>
      <c r="M19" s="24"/>
      <c r="N19" s="24"/>
      <c r="O19" s="24"/>
      <c r="P19" s="24"/>
      <c r="Q19" s="18"/>
      <c r="R19" s="18"/>
      <c r="S19" s="19"/>
    </row>
    <row r="20" spans="2:19" x14ac:dyDescent="0.3">
      <c r="B20" s="283"/>
      <c r="D20" s="282"/>
      <c r="F20" s="4"/>
      <c r="G20" s="283"/>
      <c r="I20" s="16"/>
      <c r="J20" s="27"/>
      <c r="K20" s="24" t="s">
        <v>22</v>
      </c>
      <c r="L20" s="24"/>
      <c r="M20" s="24"/>
      <c r="N20" s="24"/>
      <c r="O20" s="24"/>
      <c r="P20" s="24"/>
      <c r="Q20" s="18"/>
      <c r="R20" s="18"/>
      <c r="S20" s="19"/>
    </row>
    <row r="21" spans="2:19" x14ac:dyDescent="0.3">
      <c r="B21" s="283"/>
      <c r="D21" s="282"/>
      <c r="F21" s="4"/>
      <c r="G21" s="283"/>
      <c r="I21" s="16"/>
      <c r="J21" s="18"/>
      <c r="K21" s="18"/>
      <c r="L21" s="18"/>
      <c r="M21" s="18"/>
      <c r="N21" s="18"/>
      <c r="O21" s="18"/>
      <c r="P21" s="18"/>
      <c r="Q21" s="18"/>
      <c r="R21" s="18"/>
      <c r="S21" s="19"/>
    </row>
    <row r="22" spans="2:19" x14ac:dyDescent="0.3">
      <c r="B22" s="283"/>
      <c r="D22" s="282"/>
      <c r="F22" s="4"/>
      <c r="G22" s="283"/>
      <c r="I22" s="16"/>
      <c r="J22" s="17"/>
      <c r="K22" s="18"/>
      <c r="L22" s="18"/>
      <c r="M22" s="18"/>
      <c r="N22" s="18"/>
      <c r="O22" s="18"/>
      <c r="P22" s="18"/>
      <c r="Q22" s="18"/>
      <c r="R22" s="18"/>
      <c r="S22" s="19"/>
    </row>
    <row r="23" spans="2:19" ht="7.5" customHeight="1" thickBot="1" x14ac:dyDescent="0.35">
      <c r="B23" s="8"/>
      <c r="C23" s="8"/>
      <c r="D23" s="8"/>
      <c r="E23" s="8"/>
      <c r="F23" s="9"/>
      <c r="G23" s="8"/>
      <c r="I23" s="16"/>
      <c r="J23" s="18"/>
      <c r="K23" s="18"/>
      <c r="L23" s="18"/>
      <c r="M23" s="18"/>
      <c r="N23" s="18"/>
      <c r="O23" s="18"/>
      <c r="P23" s="18"/>
      <c r="Q23" s="18"/>
      <c r="R23" s="18"/>
      <c r="S23" s="19"/>
    </row>
    <row r="24" spans="2:19" ht="7.5" customHeight="1" x14ac:dyDescent="0.3">
      <c r="I24" s="16"/>
      <c r="J24" s="18"/>
      <c r="K24" s="18"/>
      <c r="L24" s="18"/>
      <c r="M24" s="18"/>
      <c r="N24" s="18"/>
      <c r="O24" s="18"/>
      <c r="P24" s="18"/>
      <c r="Q24" s="18"/>
      <c r="R24" s="18"/>
      <c r="S24" s="19"/>
    </row>
    <row r="25" spans="2:19" x14ac:dyDescent="0.3">
      <c r="B25" s="2" t="s">
        <v>8</v>
      </c>
      <c r="D25" s="10" t="s">
        <v>12</v>
      </c>
      <c r="E25" s="332"/>
      <c r="F25" s="333"/>
      <c r="G25" s="334"/>
      <c r="I25" s="16"/>
      <c r="J25" s="18"/>
      <c r="K25" s="18"/>
      <c r="L25" s="18"/>
      <c r="M25" s="18"/>
      <c r="N25" s="18"/>
      <c r="O25" s="18"/>
      <c r="P25" s="18"/>
      <c r="Q25" s="18"/>
      <c r="R25" s="18"/>
      <c r="S25" s="19"/>
    </row>
    <row r="26" spans="2:19" ht="7.5" customHeight="1" x14ac:dyDescent="0.3">
      <c r="I26" s="16"/>
      <c r="J26" s="18"/>
      <c r="K26" s="18"/>
      <c r="L26" s="18"/>
      <c r="M26" s="18"/>
      <c r="N26" s="18"/>
      <c r="O26" s="18"/>
      <c r="P26" s="18"/>
      <c r="Q26" s="18"/>
      <c r="R26" s="18"/>
      <c r="S26" s="19"/>
    </row>
    <row r="27" spans="2:19" x14ac:dyDescent="0.3">
      <c r="B27" s="10" t="s">
        <v>10</v>
      </c>
      <c r="D27" s="284"/>
      <c r="F27" s="10" t="s">
        <v>11</v>
      </c>
      <c r="G27" s="284"/>
      <c r="I27" s="16"/>
      <c r="J27" s="18"/>
      <c r="K27" s="18"/>
      <c r="L27" s="18"/>
      <c r="M27" s="18"/>
      <c r="N27" s="18"/>
      <c r="O27" s="18"/>
      <c r="P27" s="18"/>
      <c r="Q27" s="18"/>
      <c r="R27" s="18"/>
      <c r="S27" s="19"/>
    </row>
    <row r="28" spans="2:19" ht="7.5" customHeight="1" x14ac:dyDescent="0.3">
      <c r="B28" s="10"/>
      <c r="I28" s="16"/>
      <c r="J28" s="18"/>
      <c r="K28" s="18"/>
      <c r="L28" s="18"/>
      <c r="M28" s="18"/>
      <c r="N28" s="18"/>
      <c r="O28" s="18"/>
      <c r="P28" s="18"/>
      <c r="Q28" s="18"/>
      <c r="R28" s="18"/>
      <c r="S28" s="19"/>
    </row>
    <row r="29" spans="2:19" x14ac:dyDescent="0.3">
      <c r="B29" s="10" t="s">
        <v>9</v>
      </c>
      <c r="D29" s="284"/>
      <c r="I29" s="16"/>
      <c r="J29" s="18"/>
      <c r="K29" s="18"/>
      <c r="L29" s="18"/>
      <c r="M29" s="18"/>
      <c r="N29" s="18"/>
      <c r="O29" s="18"/>
      <c r="P29" s="18"/>
      <c r="Q29" s="18"/>
      <c r="R29" s="18"/>
      <c r="S29" s="19"/>
    </row>
    <row r="30" spans="2:19" x14ac:dyDescent="0.3">
      <c r="B30" s="2" t="s">
        <v>13</v>
      </c>
      <c r="I30" s="16"/>
      <c r="J30" s="18"/>
      <c r="K30" s="18"/>
      <c r="L30" s="18"/>
      <c r="M30" s="18"/>
      <c r="N30" s="18"/>
      <c r="O30" s="18"/>
      <c r="P30" s="18"/>
      <c r="Q30" s="18"/>
      <c r="R30" s="18"/>
      <c r="S30" s="19"/>
    </row>
    <row r="31" spans="2:19" x14ac:dyDescent="0.3">
      <c r="B31" s="335"/>
      <c r="C31" s="336"/>
      <c r="D31" s="336"/>
      <c r="E31" s="336"/>
      <c r="F31" s="336"/>
      <c r="G31" s="337"/>
      <c r="I31" s="16"/>
      <c r="J31" s="18"/>
      <c r="K31" s="18"/>
      <c r="L31" s="18"/>
      <c r="M31" s="18"/>
      <c r="N31" s="18"/>
      <c r="O31" s="18"/>
      <c r="P31" s="18"/>
      <c r="Q31" s="18"/>
      <c r="R31" s="18"/>
      <c r="S31" s="19"/>
    </row>
    <row r="32" spans="2:19" ht="7.5" customHeight="1" x14ac:dyDescent="0.3">
      <c r="I32" s="16"/>
      <c r="J32" s="18"/>
      <c r="K32" s="18"/>
      <c r="L32" s="18"/>
      <c r="M32" s="18"/>
      <c r="N32" s="18"/>
      <c r="O32" s="18"/>
      <c r="P32" s="18"/>
      <c r="Q32" s="18"/>
      <c r="R32" s="18"/>
      <c r="S32" s="19"/>
    </row>
    <row r="33" spans="2:19" x14ac:dyDescent="0.3">
      <c r="B33" s="335"/>
      <c r="C33" s="336"/>
      <c r="D33" s="336"/>
      <c r="E33" s="336"/>
      <c r="F33" s="336"/>
      <c r="G33" s="337"/>
      <c r="I33" s="16"/>
      <c r="J33" s="18"/>
      <c r="K33" s="18"/>
      <c r="L33" s="18"/>
      <c r="M33" s="18"/>
      <c r="N33" s="18"/>
      <c r="O33" s="18"/>
      <c r="P33" s="18"/>
      <c r="Q33" s="18"/>
      <c r="R33" s="18"/>
      <c r="S33" s="19"/>
    </row>
    <row r="34" spans="2:19" ht="13.5" customHeight="1" thickBot="1" x14ac:dyDescent="0.35">
      <c r="I34" s="16"/>
      <c r="J34" s="18"/>
      <c r="K34" s="18"/>
      <c r="L34" s="18"/>
      <c r="M34" s="18"/>
      <c r="N34" s="18"/>
      <c r="O34" s="18"/>
      <c r="P34" s="18"/>
      <c r="Q34" s="18"/>
      <c r="R34" s="18"/>
      <c r="S34" s="19"/>
    </row>
    <row r="35" spans="2:19" ht="7.5" customHeight="1" x14ac:dyDescent="0.3">
      <c r="B35" s="6"/>
      <c r="C35" s="6"/>
      <c r="D35" s="6"/>
      <c r="E35" s="6"/>
      <c r="F35" s="6"/>
      <c r="G35" s="6"/>
      <c r="I35" s="16"/>
      <c r="J35" s="18"/>
      <c r="K35" s="18"/>
      <c r="L35" s="18"/>
      <c r="M35" s="18"/>
      <c r="N35" s="18"/>
      <c r="O35" s="18"/>
      <c r="P35" s="18"/>
      <c r="Q35" s="18"/>
      <c r="R35" s="18"/>
      <c r="S35" s="19"/>
    </row>
    <row r="36" spans="2:19" x14ac:dyDescent="0.3">
      <c r="B36" s="286" t="s">
        <v>320</v>
      </c>
      <c r="D36" s="10" t="s">
        <v>12</v>
      </c>
      <c r="E36" s="329" t="s">
        <v>321</v>
      </c>
      <c r="F36" s="330"/>
      <c r="G36" s="331"/>
      <c r="I36" s="16"/>
      <c r="J36" s="18" t="s">
        <v>288</v>
      </c>
      <c r="K36" s="18"/>
      <c r="L36" s="18"/>
      <c r="M36" s="18"/>
      <c r="N36" s="18"/>
      <c r="O36" s="18"/>
      <c r="P36" s="18"/>
      <c r="Q36" s="18"/>
      <c r="R36" s="18"/>
      <c r="S36" s="19"/>
    </row>
    <row r="37" spans="2:19" x14ac:dyDescent="0.3">
      <c r="B37" s="11" t="s">
        <v>14</v>
      </c>
      <c r="I37" s="16"/>
      <c r="J37" s="18"/>
      <c r="K37" s="18"/>
      <c r="L37" s="18"/>
      <c r="M37" s="18"/>
      <c r="N37" s="18"/>
      <c r="O37" s="18"/>
      <c r="P37" s="18"/>
      <c r="Q37" s="18"/>
      <c r="R37" s="18"/>
      <c r="S37" s="19"/>
    </row>
    <row r="38" spans="2:19" x14ac:dyDescent="0.3">
      <c r="B38" s="10" t="s">
        <v>10</v>
      </c>
      <c r="D38" s="285" t="s">
        <v>322</v>
      </c>
      <c r="F38" s="10" t="s">
        <v>9</v>
      </c>
      <c r="G38" s="285" t="s">
        <v>323</v>
      </c>
      <c r="I38" s="20"/>
      <c r="J38" s="21"/>
      <c r="K38" s="21"/>
      <c r="L38" s="21"/>
      <c r="M38" s="21"/>
      <c r="N38" s="21"/>
      <c r="O38" s="21"/>
      <c r="P38" s="21"/>
      <c r="Q38" s="21"/>
      <c r="R38" s="21"/>
      <c r="S38" s="22"/>
    </row>
    <row r="39" spans="2:19" ht="7.5" customHeight="1" thickBot="1" x14ac:dyDescent="0.35">
      <c r="B39" s="8"/>
      <c r="C39" s="8"/>
      <c r="D39" s="8"/>
      <c r="E39" s="8"/>
      <c r="F39" s="8"/>
      <c r="G39" s="8"/>
    </row>
  </sheetData>
  <sheetProtection sheet="1" objects="1" scenarios="1"/>
  <mergeCells count="7">
    <mergeCell ref="B2:G2"/>
    <mergeCell ref="B3:G3"/>
    <mergeCell ref="D5:G5"/>
    <mergeCell ref="E36:G36"/>
    <mergeCell ref="E25:G25"/>
    <mergeCell ref="B31:G31"/>
    <mergeCell ref="B33:G33"/>
  </mergeCells>
  <pageMargins left="0.70866141732283472" right="0.70866141732283472" top="0.74803149606299213" bottom="0.74803149606299213" header="0.31496062992125984" footer="0.31496062992125984"/>
  <pageSetup paperSize="9" orientation="portrait" r:id="rId1"/>
  <headerFooter>
    <oddFooter>&amp;L&amp;8&amp;F / &amp;"-,Bold"&amp;A&amp;"-,Regular"     &amp;D&amp;R&amp;8&amp;P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K105"/>
  <sheetViews>
    <sheetView zoomScaleNormal="100" workbookViewId="0">
      <pane xSplit="2" ySplit="2" topLeftCell="C3" activePane="bottomRight" state="frozen"/>
      <selection activeCell="D26" sqref="D26"/>
      <selection pane="topRight" activeCell="D26" sqref="D26"/>
      <selection pane="bottomLeft" activeCell="D26" sqref="D26"/>
      <selection pane="bottomRight" activeCell="B3" sqref="B3"/>
    </sheetView>
  </sheetViews>
  <sheetFormatPr defaultColWidth="9.109375" defaultRowHeight="14.4" x14ac:dyDescent="0.3"/>
  <cols>
    <col min="1" max="1" width="6.109375" style="89" customWidth="1"/>
    <col min="2" max="2" width="22.33203125" style="90" customWidth="1"/>
    <col min="3" max="3" width="10.6640625" style="91" bestFit="1" customWidth="1"/>
    <col min="4" max="4" width="9.109375" style="104"/>
    <col min="5" max="5" width="10.6640625" style="108" customWidth="1"/>
    <col min="6" max="6" width="13.109375" style="90" customWidth="1"/>
    <col min="7" max="7" width="13.109375" style="104" customWidth="1"/>
    <col min="8" max="8" width="10.6640625" style="114" bestFit="1" customWidth="1"/>
    <col min="9" max="9" width="9.109375" style="110"/>
    <col min="10" max="11" width="9.109375" style="89"/>
    <col min="12" max="12" width="9.109375" style="120"/>
    <col min="13" max="13" width="9.109375" style="124"/>
    <col min="14" max="14" width="9.109375" style="128"/>
    <col min="15" max="15" width="10.6640625" style="116" bestFit="1" customWidth="1"/>
    <col min="16" max="16" width="11" style="89" customWidth="1"/>
    <col min="17" max="17" width="16.44140625" style="104" customWidth="1"/>
    <col min="18" max="18" width="19.33203125" style="174" customWidth="1"/>
    <col min="19" max="19" width="7.6640625" style="110" customWidth="1"/>
    <col min="20" max="57" width="7.6640625" style="89" customWidth="1"/>
    <col min="58" max="58" width="7.6640625" style="118" customWidth="1"/>
    <col min="59" max="59" width="2.6640625" style="149" customWidth="1"/>
    <col min="60" max="60" width="7.44140625" style="184" customWidth="1"/>
    <col min="61" max="61" width="7.44140625" style="187" customWidth="1"/>
    <col min="62" max="62" width="9.109375" style="147"/>
    <col min="63" max="63" width="9.109375" style="144"/>
    <col min="64" max="16384" width="9.109375" style="90"/>
  </cols>
  <sheetData>
    <row r="1" spans="1:63" s="88" customFormat="1" x14ac:dyDescent="0.3">
      <c r="A1" s="99" t="s">
        <v>65</v>
      </c>
      <c r="B1" s="100" t="s">
        <v>64</v>
      </c>
      <c r="C1" s="101" t="s">
        <v>63</v>
      </c>
      <c r="D1" s="102" t="s">
        <v>28</v>
      </c>
      <c r="E1" s="106" t="s">
        <v>57</v>
      </c>
      <c r="F1" s="100" t="s">
        <v>54</v>
      </c>
      <c r="G1" s="102" t="s">
        <v>109</v>
      </c>
      <c r="H1" s="112" t="s">
        <v>53</v>
      </c>
      <c r="I1" s="130" t="s">
        <v>51</v>
      </c>
      <c r="J1" s="131"/>
      <c r="K1" s="131"/>
      <c r="L1" s="132" t="s">
        <v>58</v>
      </c>
      <c r="M1" s="122" t="s">
        <v>60</v>
      </c>
      <c r="N1" s="126" t="s">
        <v>62</v>
      </c>
      <c r="O1" s="136" t="s">
        <v>52</v>
      </c>
      <c r="P1" s="137"/>
      <c r="Q1" s="170"/>
      <c r="R1" s="172" t="s">
        <v>137</v>
      </c>
      <c r="S1" s="151">
        <f>MIN(H3:H102)</f>
        <v>0</v>
      </c>
      <c r="T1" s="152">
        <f>N(S1)+1</f>
        <v>1</v>
      </c>
      <c r="U1" s="152">
        <f>N(T1)+1</f>
        <v>2</v>
      </c>
      <c r="V1" s="152">
        <f t="shared" ref="V1:BF1" si="0">N(U1)+1</f>
        <v>3</v>
      </c>
      <c r="W1" s="152">
        <f t="shared" si="0"/>
        <v>4</v>
      </c>
      <c r="X1" s="152">
        <f t="shared" si="0"/>
        <v>5</v>
      </c>
      <c r="Y1" s="152">
        <f t="shared" si="0"/>
        <v>6</v>
      </c>
      <c r="Z1" s="152">
        <f t="shared" si="0"/>
        <v>7</v>
      </c>
      <c r="AA1" s="152">
        <f t="shared" si="0"/>
        <v>8</v>
      </c>
      <c r="AB1" s="152">
        <f t="shared" si="0"/>
        <v>9</v>
      </c>
      <c r="AC1" s="152">
        <f t="shared" si="0"/>
        <v>10</v>
      </c>
      <c r="AD1" s="152">
        <f t="shared" si="0"/>
        <v>11</v>
      </c>
      <c r="AE1" s="152">
        <f t="shared" si="0"/>
        <v>12</v>
      </c>
      <c r="AF1" s="152">
        <f t="shared" si="0"/>
        <v>13</v>
      </c>
      <c r="AG1" s="152">
        <f t="shared" si="0"/>
        <v>14</v>
      </c>
      <c r="AH1" s="152">
        <f t="shared" si="0"/>
        <v>15</v>
      </c>
      <c r="AI1" s="152">
        <f t="shared" si="0"/>
        <v>16</v>
      </c>
      <c r="AJ1" s="152">
        <f t="shared" si="0"/>
        <v>17</v>
      </c>
      <c r="AK1" s="152">
        <f t="shared" si="0"/>
        <v>18</v>
      </c>
      <c r="AL1" s="152">
        <f t="shared" si="0"/>
        <v>19</v>
      </c>
      <c r="AM1" s="152">
        <f t="shared" si="0"/>
        <v>20</v>
      </c>
      <c r="AN1" s="152">
        <f t="shared" si="0"/>
        <v>21</v>
      </c>
      <c r="AO1" s="152">
        <f t="shared" si="0"/>
        <v>22</v>
      </c>
      <c r="AP1" s="152">
        <f t="shared" si="0"/>
        <v>23</v>
      </c>
      <c r="AQ1" s="152">
        <f t="shared" si="0"/>
        <v>24</v>
      </c>
      <c r="AR1" s="152">
        <f t="shared" si="0"/>
        <v>25</v>
      </c>
      <c r="AS1" s="152">
        <f t="shared" si="0"/>
        <v>26</v>
      </c>
      <c r="AT1" s="152">
        <f t="shared" si="0"/>
        <v>27</v>
      </c>
      <c r="AU1" s="152">
        <f t="shared" si="0"/>
        <v>28</v>
      </c>
      <c r="AV1" s="152">
        <f t="shared" si="0"/>
        <v>29</v>
      </c>
      <c r="AW1" s="152">
        <f t="shared" si="0"/>
        <v>30</v>
      </c>
      <c r="AX1" s="152">
        <f t="shared" si="0"/>
        <v>31</v>
      </c>
      <c r="AY1" s="152">
        <f t="shared" si="0"/>
        <v>32</v>
      </c>
      <c r="AZ1" s="152">
        <f t="shared" si="0"/>
        <v>33</v>
      </c>
      <c r="BA1" s="152">
        <f t="shared" si="0"/>
        <v>34</v>
      </c>
      <c r="BB1" s="152">
        <f t="shared" si="0"/>
        <v>35</v>
      </c>
      <c r="BC1" s="152">
        <f t="shared" si="0"/>
        <v>36</v>
      </c>
      <c r="BD1" s="152">
        <f t="shared" si="0"/>
        <v>37</v>
      </c>
      <c r="BE1" s="152">
        <f t="shared" si="0"/>
        <v>38</v>
      </c>
      <c r="BF1" s="153">
        <f t="shared" si="0"/>
        <v>39</v>
      </c>
      <c r="BG1" s="177"/>
      <c r="BH1" s="179" t="s">
        <v>138</v>
      </c>
      <c r="BI1" s="180"/>
      <c r="BJ1" s="142" t="s">
        <v>117</v>
      </c>
      <c r="BK1" s="140"/>
    </row>
    <row r="2" spans="1:63" s="87" customFormat="1" x14ac:dyDescent="0.3">
      <c r="A2" s="96" t="s">
        <v>66</v>
      </c>
      <c r="B2" s="97"/>
      <c r="C2" s="98" t="s">
        <v>67</v>
      </c>
      <c r="D2" s="103"/>
      <c r="E2" s="107" t="s">
        <v>55</v>
      </c>
      <c r="F2" s="97" t="s">
        <v>56</v>
      </c>
      <c r="G2" s="103" t="s">
        <v>110</v>
      </c>
      <c r="H2" s="113" t="s">
        <v>49</v>
      </c>
      <c r="I2" s="133" t="s">
        <v>29</v>
      </c>
      <c r="J2" s="134" t="s">
        <v>30</v>
      </c>
      <c r="K2" s="134" t="s">
        <v>31</v>
      </c>
      <c r="L2" s="135" t="s">
        <v>59</v>
      </c>
      <c r="M2" s="123" t="s">
        <v>61</v>
      </c>
      <c r="N2" s="127"/>
      <c r="O2" s="138" t="s">
        <v>49</v>
      </c>
      <c r="P2" s="139" t="s">
        <v>50</v>
      </c>
      <c r="Q2" s="171" t="s">
        <v>48</v>
      </c>
      <c r="R2" s="173"/>
      <c r="S2" s="154" t="s">
        <v>32</v>
      </c>
      <c r="T2" s="155" t="s">
        <v>33</v>
      </c>
      <c r="U2" s="155" t="s">
        <v>34</v>
      </c>
      <c r="V2" s="155" t="s">
        <v>35</v>
      </c>
      <c r="W2" s="155" t="s">
        <v>36</v>
      </c>
      <c r="X2" s="155" t="s">
        <v>37</v>
      </c>
      <c r="Y2" s="155" t="s">
        <v>38</v>
      </c>
      <c r="Z2" s="155" t="s">
        <v>39</v>
      </c>
      <c r="AA2" s="155" t="s">
        <v>40</v>
      </c>
      <c r="AB2" s="155" t="s">
        <v>41</v>
      </c>
      <c r="AC2" s="155" t="s">
        <v>42</v>
      </c>
      <c r="AD2" s="155" t="s">
        <v>43</v>
      </c>
      <c r="AE2" s="155" t="s">
        <v>44</v>
      </c>
      <c r="AF2" s="155" t="s">
        <v>45</v>
      </c>
      <c r="AG2" s="155" t="s">
        <v>46</v>
      </c>
      <c r="AH2" s="155" t="s">
        <v>47</v>
      </c>
      <c r="AI2" s="155" t="s">
        <v>68</v>
      </c>
      <c r="AJ2" s="155" t="s">
        <v>69</v>
      </c>
      <c r="AK2" s="155" t="s">
        <v>70</v>
      </c>
      <c r="AL2" s="155" t="s">
        <v>71</v>
      </c>
      <c r="AM2" s="155" t="s">
        <v>72</v>
      </c>
      <c r="AN2" s="155" t="s">
        <v>73</v>
      </c>
      <c r="AO2" s="155" t="s">
        <v>74</v>
      </c>
      <c r="AP2" s="155" t="s">
        <v>75</v>
      </c>
      <c r="AQ2" s="155" t="s">
        <v>76</v>
      </c>
      <c r="AR2" s="155" t="s">
        <v>77</v>
      </c>
      <c r="AS2" s="155" t="s">
        <v>78</v>
      </c>
      <c r="AT2" s="155" t="s">
        <v>79</v>
      </c>
      <c r="AU2" s="155" t="s">
        <v>80</v>
      </c>
      <c r="AV2" s="155" t="s">
        <v>81</v>
      </c>
      <c r="AW2" s="155" t="s">
        <v>82</v>
      </c>
      <c r="AX2" s="155" t="s">
        <v>83</v>
      </c>
      <c r="AY2" s="155" t="s">
        <v>84</v>
      </c>
      <c r="AZ2" s="155" t="s">
        <v>85</v>
      </c>
      <c r="BA2" s="155" t="s">
        <v>86</v>
      </c>
      <c r="BB2" s="155" t="s">
        <v>87</v>
      </c>
      <c r="BC2" s="155" t="s">
        <v>88</v>
      </c>
      <c r="BD2" s="155" t="s">
        <v>89</v>
      </c>
      <c r="BE2" s="155" t="s">
        <v>90</v>
      </c>
      <c r="BF2" s="156" t="s">
        <v>91</v>
      </c>
      <c r="BG2" s="178"/>
      <c r="BH2" s="181" t="s">
        <v>140</v>
      </c>
      <c r="BI2" s="182" t="s">
        <v>139</v>
      </c>
      <c r="BJ2" s="143" t="s">
        <v>118</v>
      </c>
      <c r="BK2" s="141"/>
    </row>
    <row r="3" spans="1:63" x14ac:dyDescent="0.3">
      <c r="A3" s="95">
        <v>1</v>
      </c>
      <c r="B3" s="287"/>
      <c r="C3" s="288"/>
      <c r="D3" s="289"/>
      <c r="E3" s="290"/>
      <c r="F3" s="287"/>
      <c r="G3" s="289"/>
      <c r="H3" s="291"/>
      <c r="I3" s="292"/>
      <c r="J3" s="293"/>
      <c r="K3" s="293"/>
      <c r="L3" s="294"/>
      <c r="M3" s="295"/>
      <c r="N3" s="296"/>
      <c r="O3" s="297"/>
      <c r="P3" s="293"/>
      <c r="Q3" s="289"/>
      <c r="R3" s="298"/>
      <c r="S3" s="292"/>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9"/>
      <c r="BH3" s="314">
        <f>BI3</f>
        <v>0</v>
      </c>
      <c r="BI3" s="183">
        <f>IF(I3="Yes",1,IF(J3="Yes",1,0))</f>
        <v>0</v>
      </c>
      <c r="BJ3" s="146">
        <f>COUNTA(S3:BF3)</f>
        <v>0</v>
      </c>
    </row>
    <row r="4" spans="1:63" x14ac:dyDescent="0.3">
      <c r="A4" s="89">
        <v>2</v>
      </c>
      <c r="B4" s="300"/>
      <c r="C4" s="301"/>
      <c r="D4" s="302"/>
      <c r="E4" s="303"/>
      <c r="F4" s="300"/>
      <c r="G4" s="302"/>
      <c r="H4" s="304"/>
      <c r="I4" s="305"/>
      <c r="J4" s="306"/>
      <c r="K4" s="306"/>
      <c r="L4" s="307"/>
      <c r="M4" s="308"/>
      <c r="N4" s="309"/>
      <c r="O4" s="310"/>
      <c r="P4" s="306"/>
      <c r="Q4" s="302"/>
      <c r="R4" s="311"/>
      <c r="S4" s="305"/>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12"/>
      <c r="BH4" s="314">
        <f t="shared" ref="BH4:BH67" si="1">BI4</f>
        <v>0</v>
      </c>
      <c r="BI4" s="183">
        <f>IF(I4="Yes",1,IF(J4="Yes",1,0))</f>
        <v>0</v>
      </c>
      <c r="BJ4" s="147">
        <f t="shared" ref="BJ4:BJ67" si="2">COUNTA(S4:BF4)</f>
        <v>0</v>
      </c>
    </row>
    <row r="5" spans="1:63" x14ac:dyDescent="0.3">
      <c r="A5" s="89">
        <v>3</v>
      </c>
      <c r="B5" s="300"/>
      <c r="C5" s="301"/>
      <c r="D5" s="302"/>
      <c r="E5" s="303"/>
      <c r="F5" s="300"/>
      <c r="G5" s="302"/>
      <c r="H5" s="304"/>
      <c r="I5" s="305"/>
      <c r="J5" s="306"/>
      <c r="K5" s="306"/>
      <c r="L5" s="307"/>
      <c r="M5" s="308"/>
      <c r="N5" s="309"/>
      <c r="O5" s="310"/>
      <c r="P5" s="306"/>
      <c r="Q5" s="302"/>
      <c r="R5" s="311"/>
      <c r="S5" s="305"/>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12"/>
      <c r="BH5" s="314">
        <f t="shared" si="1"/>
        <v>0</v>
      </c>
      <c r="BI5" s="183">
        <f t="shared" ref="BI5:BI21" si="3">IF(I5="Yes",1,IF(J5="Yes",1,0))</f>
        <v>0</v>
      </c>
      <c r="BJ5" s="147">
        <f t="shared" si="2"/>
        <v>0</v>
      </c>
    </row>
    <row r="6" spans="1:63" x14ac:dyDescent="0.3">
      <c r="A6" s="89">
        <v>4</v>
      </c>
      <c r="B6" s="300"/>
      <c r="C6" s="301"/>
      <c r="D6" s="302"/>
      <c r="E6" s="303"/>
      <c r="F6" s="300"/>
      <c r="G6" s="302"/>
      <c r="H6" s="304"/>
      <c r="I6" s="305"/>
      <c r="J6" s="306"/>
      <c r="K6" s="306"/>
      <c r="L6" s="307"/>
      <c r="M6" s="308"/>
      <c r="N6" s="309"/>
      <c r="O6" s="310"/>
      <c r="P6" s="306"/>
      <c r="Q6" s="302"/>
      <c r="R6" s="311"/>
      <c r="S6" s="305"/>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12"/>
      <c r="BH6" s="314">
        <f t="shared" si="1"/>
        <v>0</v>
      </c>
      <c r="BI6" s="183">
        <f t="shared" si="3"/>
        <v>0</v>
      </c>
      <c r="BJ6" s="147">
        <f t="shared" si="2"/>
        <v>0</v>
      </c>
    </row>
    <row r="7" spans="1:63" x14ac:dyDescent="0.3">
      <c r="A7" s="89">
        <v>5</v>
      </c>
      <c r="B7" s="300"/>
      <c r="C7" s="301"/>
      <c r="D7" s="302"/>
      <c r="E7" s="303"/>
      <c r="F7" s="300"/>
      <c r="G7" s="302"/>
      <c r="H7" s="304"/>
      <c r="I7" s="305"/>
      <c r="J7" s="306"/>
      <c r="K7" s="306"/>
      <c r="L7" s="307"/>
      <c r="M7" s="308"/>
      <c r="N7" s="309"/>
      <c r="O7" s="310"/>
      <c r="P7" s="306"/>
      <c r="Q7" s="302"/>
      <c r="R7" s="311"/>
      <c r="S7" s="305"/>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12"/>
      <c r="BH7" s="314">
        <f t="shared" si="1"/>
        <v>0</v>
      </c>
      <c r="BI7" s="183">
        <f t="shared" si="3"/>
        <v>0</v>
      </c>
      <c r="BJ7" s="147">
        <f t="shared" si="2"/>
        <v>0</v>
      </c>
    </row>
    <row r="8" spans="1:63" x14ac:dyDescent="0.3">
      <c r="A8" s="89">
        <v>6</v>
      </c>
      <c r="B8" s="300"/>
      <c r="C8" s="301"/>
      <c r="D8" s="302"/>
      <c r="E8" s="303"/>
      <c r="F8" s="300"/>
      <c r="G8" s="302"/>
      <c r="H8" s="304"/>
      <c r="I8" s="305"/>
      <c r="J8" s="306"/>
      <c r="K8" s="306"/>
      <c r="L8" s="307"/>
      <c r="M8" s="308"/>
      <c r="N8" s="309"/>
      <c r="O8" s="310"/>
      <c r="P8" s="306"/>
      <c r="Q8" s="302"/>
      <c r="R8" s="311"/>
      <c r="S8" s="305"/>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12"/>
      <c r="BH8" s="314">
        <f t="shared" si="1"/>
        <v>0</v>
      </c>
      <c r="BI8" s="183">
        <f t="shared" si="3"/>
        <v>0</v>
      </c>
      <c r="BJ8" s="147">
        <f t="shared" si="2"/>
        <v>0</v>
      </c>
    </row>
    <row r="9" spans="1:63" x14ac:dyDescent="0.3">
      <c r="A9" s="89">
        <v>7</v>
      </c>
      <c r="B9" s="300"/>
      <c r="C9" s="301"/>
      <c r="D9" s="302"/>
      <c r="E9" s="303"/>
      <c r="F9" s="300"/>
      <c r="G9" s="302"/>
      <c r="H9" s="304"/>
      <c r="I9" s="305"/>
      <c r="J9" s="306"/>
      <c r="K9" s="306"/>
      <c r="L9" s="307"/>
      <c r="M9" s="308"/>
      <c r="N9" s="309"/>
      <c r="O9" s="310"/>
      <c r="P9" s="306"/>
      <c r="Q9" s="302"/>
      <c r="R9" s="311"/>
      <c r="S9" s="305"/>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12"/>
      <c r="BH9" s="314">
        <f t="shared" si="1"/>
        <v>0</v>
      </c>
      <c r="BI9" s="183">
        <f t="shared" si="3"/>
        <v>0</v>
      </c>
      <c r="BJ9" s="147">
        <f t="shared" si="2"/>
        <v>0</v>
      </c>
    </row>
    <row r="10" spans="1:63" x14ac:dyDescent="0.3">
      <c r="A10" s="89">
        <v>8</v>
      </c>
      <c r="B10" s="300"/>
      <c r="C10" s="301"/>
      <c r="D10" s="302"/>
      <c r="E10" s="303"/>
      <c r="F10" s="300"/>
      <c r="G10" s="302"/>
      <c r="H10" s="304"/>
      <c r="I10" s="305"/>
      <c r="J10" s="306"/>
      <c r="K10" s="306"/>
      <c r="L10" s="307"/>
      <c r="M10" s="308"/>
      <c r="N10" s="309"/>
      <c r="O10" s="310"/>
      <c r="P10" s="306"/>
      <c r="Q10" s="302"/>
      <c r="R10" s="311"/>
      <c r="S10" s="305"/>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12"/>
      <c r="BH10" s="314">
        <f t="shared" si="1"/>
        <v>0</v>
      </c>
      <c r="BI10" s="183">
        <f t="shared" si="3"/>
        <v>0</v>
      </c>
      <c r="BJ10" s="147">
        <f t="shared" si="2"/>
        <v>0</v>
      </c>
    </row>
    <row r="11" spans="1:63" x14ac:dyDescent="0.3">
      <c r="A11" s="89">
        <v>9</v>
      </c>
      <c r="B11" s="300"/>
      <c r="C11" s="301"/>
      <c r="D11" s="302"/>
      <c r="E11" s="303"/>
      <c r="F11" s="300"/>
      <c r="G11" s="302"/>
      <c r="H11" s="304"/>
      <c r="I11" s="305"/>
      <c r="J11" s="306"/>
      <c r="K11" s="306"/>
      <c r="L11" s="307"/>
      <c r="M11" s="308"/>
      <c r="N11" s="309"/>
      <c r="O11" s="310"/>
      <c r="P11" s="306"/>
      <c r="Q11" s="302"/>
      <c r="R11" s="311"/>
      <c r="S11" s="305"/>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12"/>
      <c r="BH11" s="314">
        <f t="shared" si="1"/>
        <v>0</v>
      </c>
      <c r="BI11" s="183">
        <f t="shared" si="3"/>
        <v>0</v>
      </c>
      <c r="BJ11" s="147">
        <f t="shared" si="2"/>
        <v>0</v>
      </c>
    </row>
    <row r="12" spans="1:63" x14ac:dyDescent="0.3">
      <c r="A12" s="89">
        <v>10</v>
      </c>
      <c r="B12" s="300"/>
      <c r="C12" s="301"/>
      <c r="D12" s="302"/>
      <c r="E12" s="303"/>
      <c r="F12" s="300"/>
      <c r="G12" s="302"/>
      <c r="H12" s="304"/>
      <c r="I12" s="305"/>
      <c r="J12" s="306"/>
      <c r="K12" s="306"/>
      <c r="L12" s="307"/>
      <c r="M12" s="308"/>
      <c r="N12" s="309"/>
      <c r="O12" s="310"/>
      <c r="P12" s="306"/>
      <c r="Q12" s="302"/>
      <c r="R12" s="311"/>
      <c r="S12" s="305"/>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12"/>
      <c r="BH12" s="314">
        <f t="shared" si="1"/>
        <v>0</v>
      </c>
      <c r="BI12" s="183">
        <f t="shared" si="3"/>
        <v>0</v>
      </c>
      <c r="BJ12" s="147">
        <f t="shared" si="2"/>
        <v>0</v>
      </c>
    </row>
    <row r="13" spans="1:63" x14ac:dyDescent="0.3">
      <c r="A13" s="89">
        <v>11</v>
      </c>
      <c r="B13" s="300"/>
      <c r="C13" s="301"/>
      <c r="D13" s="302"/>
      <c r="E13" s="303"/>
      <c r="F13" s="300"/>
      <c r="G13" s="302"/>
      <c r="H13" s="304"/>
      <c r="I13" s="305"/>
      <c r="J13" s="306"/>
      <c r="K13" s="306"/>
      <c r="L13" s="307"/>
      <c r="M13" s="308"/>
      <c r="N13" s="309"/>
      <c r="O13" s="310"/>
      <c r="P13" s="306"/>
      <c r="Q13" s="302"/>
      <c r="R13" s="311"/>
      <c r="S13" s="305"/>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6"/>
      <c r="BE13" s="306"/>
      <c r="BF13" s="312"/>
      <c r="BH13" s="314">
        <f t="shared" si="1"/>
        <v>0</v>
      </c>
      <c r="BI13" s="183">
        <f t="shared" si="3"/>
        <v>0</v>
      </c>
      <c r="BJ13" s="147">
        <f t="shared" si="2"/>
        <v>0</v>
      </c>
    </row>
    <row r="14" spans="1:63" x14ac:dyDescent="0.3">
      <c r="A14" s="89">
        <v>12</v>
      </c>
      <c r="B14" s="300"/>
      <c r="C14" s="301"/>
      <c r="D14" s="302"/>
      <c r="E14" s="303"/>
      <c r="F14" s="300"/>
      <c r="G14" s="302"/>
      <c r="H14" s="304"/>
      <c r="I14" s="305"/>
      <c r="J14" s="306"/>
      <c r="K14" s="306"/>
      <c r="L14" s="307"/>
      <c r="M14" s="308"/>
      <c r="N14" s="309"/>
      <c r="O14" s="310"/>
      <c r="P14" s="306"/>
      <c r="Q14" s="302"/>
      <c r="R14" s="311"/>
      <c r="S14" s="305"/>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306"/>
      <c r="BE14" s="306"/>
      <c r="BF14" s="312"/>
      <c r="BH14" s="314">
        <f t="shared" si="1"/>
        <v>0</v>
      </c>
      <c r="BI14" s="183">
        <f t="shared" si="3"/>
        <v>0</v>
      </c>
      <c r="BJ14" s="147">
        <f t="shared" si="2"/>
        <v>0</v>
      </c>
    </row>
    <row r="15" spans="1:63" x14ac:dyDescent="0.3">
      <c r="A15" s="89">
        <v>13</v>
      </c>
      <c r="B15" s="300"/>
      <c r="C15" s="301"/>
      <c r="D15" s="302"/>
      <c r="E15" s="303"/>
      <c r="F15" s="300"/>
      <c r="G15" s="302"/>
      <c r="H15" s="304"/>
      <c r="I15" s="305"/>
      <c r="J15" s="306"/>
      <c r="K15" s="306"/>
      <c r="L15" s="307"/>
      <c r="M15" s="308"/>
      <c r="N15" s="309"/>
      <c r="O15" s="310"/>
      <c r="P15" s="306"/>
      <c r="Q15" s="302"/>
      <c r="R15" s="311"/>
      <c r="S15" s="305"/>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06"/>
      <c r="BF15" s="312"/>
      <c r="BH15" s="314">
        <f t="shared" si="1"/>
        <v>0</v>
      </c>
      <c r="BI15" s="183">
        <f t="shared" si="3"/>
        <v>0</v>
      </c>
      <c r="BJ15" s="147">
        <f t="shared" si="2"/>
        <v>0</v>
      </c>
    </row>
    <row r="16" spans="1:63" x14ac:dyDescent="0.3">
      <c r="A16" s="89">
        <v>14</v>
      </c>
      <c r="B16" s="300"/>
      <c r="C16" s="301"/>
      <c r="D16" s="302"/>
      <c r="E16" s="303"/>
      <c r="F16" s="300"/>
      <c r="G16" s="302"/>
      <c r="H16" s="304"/>
      <c r="I16" s="305"/>
      <c r="J16" s="306"/>
      <c r="K16" s="306"/>
      <c r="L16" s="307"/>
      <c r="M16" s="308"/>
      <c r="N16" s="309"/>
      <c r="O16" s="310"/>
      <c r="P16" s="306"/>
      <c r="Q16" s="302"/>
      <c r="R16" s="311"/>
      <c r="S16" s="305"/>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306"/>
      <c r="BE16" s="306"/>
      <c r="BF16" s="312"/>
      <c r="BH16" s="314">
        <f t="shared" si="1"/>
        <v>0</v>
      </c>
      <c r="BI16" s="183">
        <f t="shared" si="3"/>
        <v>0</v>
      </c>
      <c r="BJ16" s="147">
        <f t="shared" si="2"/>
        <v>0</v>
      </c>
    </row>
    <row r="17" spans="1:62" x14ac:dyDescent="0.3">
      <c r="A17" s="89">
        <v>15</v>
      </c>
      <c r="B17" s="300"/>
      <c r="C17" s="301"/>
      <c r="D17" s="302"/>
      <c r="E17" s="303"/>
      <c r="F17" s="300"/>
      <c r="G17" s="302"/>
      <c r="H17" s="304"/>
      <c r="I17" s="305"/>
      <c r="J17" s="306"/>
      <c r="K17" s="306"/>
      <c r="L17" s="307"/>
      <c r="M17" s="308"/>
      <c r="N17" s="309"/>
      <c r="O17" s="310"/>
      <c r="P17" s="306"/>
      <c r="Q17" s="302"/>
      <c r="R17" s="311"/>
      <c r="S17" s="305"/>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306"/>
      <c r="BB17" s="306"/>
      <c r="BC17" s="306"/>
      <c r="BD17" s="306"/>
      <c r="BE17" s="306"/>
      <c r="BF17" s="312"/>
      <c r="BH17" s="314">
        <f t="shared" si="1"/>
        <v>0</v>
      </c>
      <c r="BI17" s="183">
        <f t="shared" si="3"/>
        <v>0</v>
      </c>
      <c r="BJ17" s="147">
        <f t="shared" si="2"/>
        <v>0</v>
      </c>
    </row>
    <row r="18" spans="1:62" x14ac:dyDescent="0.3">
      <c r="A18" s="89">
        <v>16</v>
      </c>
      <c r="B18" s="300"/>
      <c r="C18" s="301"/>
      <c r="D18" s="302"/>
      <c r="E18" s="303"/>
      <c r="F18" s="300"/>
      <c r="G18" s="302"/>
      <c r="H18" s="304"/>
      <c r="I18" s="305"/>
      <c r="J18" s="306"/>
      <c r="K18" s="306"/>
      <c r="L18" s="307"/>
      <c r="M18" s="308"/>
      <c r="N18" s="309"/>
      <c r="O18" s="310"/>
      <c r="P18" s="306"/>
      <c r="Q18" s="302"/>
      <c r="R18" s="311"/>
      <c r="S18" s="305"/>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12"/>
      <c r="BH18" s="314">
        <f t="shared" si="1"/>
        <v>0</v>
      </c>
      <c r="BI18" s="183">
        <f t="shared" si="3"/>
        <v>0</v>
      </c>
      <c r="BJ18" s="147">
        <f t="shared" si="2"/>
        <v>0</v>
      </c>
    </row>
    <row r="19" spans="1:62" x14ac:dyDescent="0.3">
      <c r="A19" s="89">
        <v>17</v>
      </c>
      <c r="B19" s="300"/>
      <c r="C19" s="301"/>
      <c r="D19" s="302"/>
      <c r="E19" s="303"/>
      <c r="F19" s="300"/>
      <c r="G19" s="302"/>
      <c r="H19" s="304"/>
      <c r="I19" s="305"/>
      <c r="J19" s="306"/>
      <c r="K19" s="306"/>
      <c r="L19" s="307"/>
      <c r="M19" s="308"/>
      <c r="N19" s="309"/>
      <c r="O19" s="310"/>
      <c r="P19" s="306"/>
      <c r="Q19" s="302"/>
      <c r="R19" s="311"/>
      <c r="S19" s="305"/>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12"/>
      <c r="BH19" s="314">
        <v>0</v>
      </c>
      <c r="BI19" s="183">
        <f t="shared" si="3"/>
        <v>0</v>
      </c>
      <c r="BJ19" s="147">
        <f t="shared" si="2"/>
        <v>0</v>
      </c>
    </row>
    <row r="20" spans="1:62" x14ac:dyDescent="0.3">
      <c r="A20" s="89">
        <v>18</v>
      </c>
      <c r="B20" s="300"/>
      <c r="C20" s="301"/>
      <c r="D20" s="302"/>
      <c r="E20" s="303"/>
      <c r="F20" s="300"/>
      <c r="G20" s="302"/>
      <c r="H20" s="304"/>
      <c r="I20" s="305"/>
      <c r="J20" s="306"/>
      <c r="K20" s="306"/>
      <c r="L20" s="307"/>
      <c r="M20" s="308"/>
      <c r="N20" s="309"/>
      <c r="O20" s="310"/>
      <c r="P20" s="306"/>
      <c r="Q20" s="302"/>
      <c r="R20" s="311"/>
      <c r="S20" s="305"/>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6"/>
      <c r="BA20" s="306"/>
      <c r="BB20" s="306"/>
      <c r="BC20" s="306"/>
      <c r="BD20" s="306"/>
      <c r="BE20" s="306"/>
      <c r="BF20" s="312"/>
      <c r="BH20" s="314">
        <f t="shared" si="1"/>
        <v>0</v>
      </c>
      <c r="BI20" s="183">
        <f t="shared" si="3"/>
        <v>0</v>
      </c>
      <c r="BJ20" s="147">
        <f t="shared" si="2"/>
        <v>0</v>
      </c>
    </row>
    <row r="21" spans="1:62" x14ac:dyDescent="0.3">
      <c r="A21" s="89">
        <v>19</v>
      </c>
      <c r="B21" s="300"/>
      <c r="C21" s="301"/>
      <c r="D21" s="302"/>
      <c r="E21" s="303"/>
      <c r="F21" s="300"/>
      <c r="G21" s="302"/>
      <c r="H21" s="304"/>
      <c r="I21" s="305"/>
      <c r="J21" s="306"/>
      <c r="K21" s="306"/>
      <c r="L21" s="307"/>
      <c r="M21" s="308"/>
      <c r="N21" s="309"/>
      <c r="O21" s="310"/>
      <c r="P21" s="306"/>
      <c r="Q21" s="302"/>
      <c r="R21" s="311"/>
      <c r="S21" s="305"/>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06"/>
      <c r="BB21" s="306"/>
      <c r="BC21" s="306"/>
      <c r="BD21" s="306"/>
      <c r="BE21" s="306"/>
      <c r="BF21" s="312"/>
      <c r="BH21" s="314">
        <f t="shared" si="1"/>
        <v>0</v>
      </c>
      <c r="BI21" s="183">
        <f t="shared" si="3"/>
        <v>0</v>
      </c>
      <c r="BJ21" s="147">
        <f t="shared" si="2"/>
        <v>0</v>
      </c>
    </row>
    <row r="22" spans="1:62" x14ac:dyDescent="0.3">
      <c r="A22" s="89">
        <v>20</v>
      </c>
      <c r="B22" s="300"/>
      <c r="C22" s="301"/>
      <c r="D22" s="302"/>
      <c r="E22" s="303"/>
      <c r="F22" s="300"/>
      <c r="G22" s="302"/>
      <c r="H22" s="304"/>
      <c r="I22" s="305"/>
      <c r="J22" s="306"/>
      <c r="K22" s="306"/>
      <c r="L22" s="307"/>
      <c r="M22" s="308"/>
      <c r="N22" s="309"/>
      <c r="O22" s="310"/>
      <c r="P22" s="306"/>
      <c r="Q22" s="302"/>
      <c r="R22" s="311"/>
      <c r="S22" s="305"/>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312"/>
      <c r="BH22" s="314">
        <f t="shared" si="1"/>
        <v>0</v>
      </c>
      <c r="BI22" s="183">
        <f>IF(I22="Yes",1,IF(J22="Yes",1,0))</f>
        <v>0</v>
      </c>
      <c r="BJ22" s="147">
        <f t="shared" si="2"/>
        <v>0</v>
      </c>
    </row>
    <row r="23" spans="1:62" x14ac:dyDescent="0.3">
      <c r="A23" s="89">
        <v>21</v>
      </c>
      <c r="B23" s="300"/>
      <c r="C23" s="301"/>
      <c r="D23" s="302"/>
      <c r="E23" s="303"/>
      <c r="F23" s="300"/>
      <c r="G23" s="302"/>
      <c r="H23" s="304"/>
      <c r="I23" s="305"/>
      <c r="J23" s="306"/>
      <c r="K23" s="306"/>
      <c r="L23" s="307"/>
      <c r="M23" s="308"/>
      <c r="N23" s="309"/>
      <c r="O23" s="310"/>
      <c r="P23" s="306"/>
      <c r="Q23" s="302"/>
      <c r="R23" s="311"/>
      <c r="S23" s="305"/>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306"/>
      <c r="BC23" s="306"/>
      <c r="BD23" s="306"/>
      <c r="BE23" s="306"/>
      <c r="BF23" s="312"/>
      <c r="BH23" s="314">
        <f t="shared" si="1"/>
        <v>0</v>
      </c>
      <c r="BI23" s="183">
        <f t="shared" ref="BI23:BI86" si="4">IF(I23="Yes",1,IF(J23="Yes",1,0))</f>
        <v>0</v>
      </c>
      <c r="BJ23" s="147">
        <f t="shared" si="2"/>
        <v>0</v>
      </c>
    </row>
    <row r="24" spans="1:62" x14ac:dyDescent="0.3">
      <c r="A24" s="89">
        <v>22</v>
      </c>
      <c r="B24" s="300"/>
      <c r="C24" s="301"/>
      <c r="D24" s="302"/>
      <c r="E24" s="303"/>
      <c r="F24" s="300"/>
      <c r="G24" s="302"/>
      <c r="H24" s="304"/>
      <c r="I24" s="305"/>
      <c r="J24" s="306"/>
      <c r="K24" s="306"/>
      <c r="L24" s="307"/>
      <c r="M24" s="308"/>
      <c r="N24" s="309"/>
      <c r="O24" s="310"/>
      <c r="P24" s="306"/>
      <c r="Q24" s="302"/>
      <c r="R24" s="311"/>
      <c r="S24" s="305"/>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c r="BC24" s="306"/>
      <c r="BD24" s="306"/>
      <c r="BE24" s="306"/>
      <c r="BF24" s="312"/>
      <c r="BH24" s="314">
        <f t="shared" si="1"/>
        <v>0</v>
      </c>
      <c r="BI24" s="183">
        <f t="shared" si="4"/>
        <v>0</v>
      </c>
      <c r="BJ24" s="147">
        <f t="shared" si="2"/>
        <v>0</v>
      </c>
    </row>
    <row r="25" spans="1:62" x14ac:dyDescent="0.3">
      <c r="A25" s="89">
        <v>23</v>
      </c>
      <c r="B25" s="300"/>
      <c r="C25" s="301"/>
      <c r="D25" s="302"/>
      <c r="E25" s="303"/>
      <c r="F25" s="300"/>
      <c r="G25" s="302"/>
      <c r="H25" s="304"/>
      <c r="I25" s="305"/>
      <c r="J25" s="306"/>
      <c r="K25" s="306"/>
      <c r="L25" s="307"/>
      <c r="M25" s="308"/>
      <c r="N25" s="309"/>
      <c r="O25" s="310"/>
      <c r="P25" s="306"/>
      <c r="Q25" s="302"/>
      <c r="R25" s="311"/>
      <c r="S25" s="305"/>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6"/>
      <c r="BB25" s="306"/>
      <c r="BC25" s="306"/>
      <c r="BD25" s="306"/>
      <c r="BE25" s="306"/>
      <c r="BF25" s="312"/>
      <c r="BH25" s="314">
        <f t="shared" si="1"/>
        <v>0</v>
      </c>
      <c r="BI25" s="183">
        <f t="shared" si="4"/>
        <v>0</v>
      </c>
      <c r="BJ25" s="147">
        <f t="shared" si="2"/>
        <v>0</v>
      </c>
    </row>
    <row r="26" spans="1:62" x14ac:dyDescent="0.3">
      <c r="A26" s="89">
        <v>24</v>
      </c>
      <c r="B26" s="300"/>
      <c r="C26" s="301"/>
      <c r="D26" s="302"/>
      <c r="E26" s="303"/>
      <c r="F26" s="300"/>
      <c r="G26" s="302"/>
      <c r="H26" s="304"/>
      <c r="I26" s="305"/>
      <c r="J26" s="306"/>
      <c r="K26" s="306"/>
      <c r="L26" s="307"/>
      <c r="M26" s="308"/>
      <c r="N26" s="309"/>
      <c r="O26" s="310"/>
      <c r="P26" s="306"/>
      <c r="Q26" s="302"/>
      <c r="R26" s="311"/>
      <c r="S26" s="305"/>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306"/>
      <c r="BC26" s="306"/>
      <c r="BD26" s="306"/>
      <c r="BE26" s="306"/>
      <c r="BF26" s="312"/>
      <c r="BH26" s="314">
        <f t="shared" si="1"/>
        <v>0</v>
      </c>
      <c r="BI26" s="183">
        <f t="shared" si="4"/>
        <v>0</v>
      </c>
      <c r="BJ26" s="147">
        <f t="shared" si="2"/>
        <v>0</v>
      </c>
    </row>
    <row r="27" spans="1:62" x14ac:dyDescent="0.3">
      <c r="A27" s="89">
        <v>25</v>
      </c>
      <c r="B27" s="300"/>
      <c r="C27" s="301"/>
      <c r="D27" s="302"/>
      <c r="E27" s="303"/>
      <c r="F27" s="300"/>
      <c r="G27" s="302"/>
      <c r="H27" s="304"/>
      <c r="I27" s="305"/>
      <c r="J27" s="306"/>
      <c r="K27" s="306"/>
      <c r="L27" s="307"/>
      <c r="M27" s="308"/>
      <c r="N27" s="309"/>
      <c r="O27" s="310"/>
      <c r="P27" s="306"/>
      <c r="Q27" s="302"/>
      <c r="R27" s="311"/>
      <c r="S27" s="305"/>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12"/>
      <c r="BH27" s="314">
        <f t="shared" si="1"/>
        <v>0</v>
      </c>
      <c r="BI27" s="183">
        <f t="shared" si="4"/>
        <v>0</v>
      </c>
      <c r="BJ27" s="147">
        <f t="shared" si="2"/>
        <v>0</v>
      </c>
    </row>
    <row r="28" spans="1:62" x14ac:dyDescent="0.3">
      <c r="A28" s="89">
        <v>26</v>
      </c>
      <c r="B28" s="300"/>
      <c r="C28" s="301"/>
      <c r="D28" s="302"/>
      <c r="E28" s="303"/>
      <c r="F28" s="300"/>
      <c r="G28" s="302"/>
      <c r="H28" s="304"/>
      <c r="I28" s="305"/>
      <c r="J28" s="306"/>
      <c r="K28" s="306"/>
      <c r="L28" s="307"/>
      <c r="M28" s="308"/>
      <c r="N28" s="309"/>
      <c r="O28" s="310"/>
      <c r="P28" s="306"/>
      <c r="Q28" s="302"/>
      <c r="R28" s="311"/>
      <c r="S28" s="305"/>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06"/>
      <c r="BF28" s="312"/>
      <c r="BH28" s="314">
        <f t="shared" si="1"/>
        <v>0</v>
      </c>
      <c r="BI28" s="183">
        <f t="shared" si="4"/>
        <v>0</v>
      </c>
      <c r="BJ28" s="147">
        <f t="shared" si="2"/>
        <v>0</v>
      </c>
    </row>
    <row r="29" spans="1:62" x14ac:dyDescent="0.3">
      <c r="A29" s="89">
        <v>27</v>
      </c>
      <c r="B29" s="300"/>
      <c r="C29" s="301"/>
      <c r="D29" s="302"/>
      <c r="E29" s="303"/>
      <c r="F29" s="300"/>
      <c r="G29" s="302"/>
      <c r="H29" s="304"/>
      <c r="I29" s="305"/>
      <c r="J29" s="306"/>
      <c r="K29" s="306"/>
      <c r="L29" s="307"/>
      <c r="M29" s="308"/>
      <c r="N29" s="309"/>
      <c r="O29" s="310"/>
      <c r="P29" s="306"/>
      <c r="Q29" s="302"/>
      <c r="R29" s="311"/>
      <c r="S29" s="305"/>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12"/>
      <c r="BH29" s="314">
        <f t="shared" si="1"/>
        <v>0</v>
      </c>
      <c r="BI29" s="183">
        <f t="shared" si="4"/>
        <v>0</v>
      </c>
      <c r="BJ29" s="147">
        <f t="shared" si="2"/>
        <v>0</v>
      </c>
    </row>
    <row r="30" spans="1:62" x14ac:dyDescent="0.3">
      <c r="A30" s="89">
        <v>28</v>
      </c>
      <c r="B30" s="300"/>
      <c r="C30" s="301"/>
      <c r="D30" s="302"/>
      <c r="E30" s="303"/>
      <c r="F30" s="300"/>
      <c r="G30" s="302"/>
      <c r="H30" s="304"/>
      <c r="I30" s="305"/>
      <c r="J30" s="306"/>
      <c r="K30" s="306"/>
      <c r="L30" s="307"/>
      <c r="M30" s="308"/>
      <c r="N30" s="309"/>
      <c r="O30" s="310"/>
      <c r="P30" s="306"/>
      <c r="Q30" s="302"/>
      <c r="R30" s="311"/>
      <c r="S30" s="305"/>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12"/>
      <c r="BH30" s="314">
        <f t="shared" si="1"/>
        <v>0</v>
      </c>
      <c r="BI30" s="183">
        <f t="shared" si="4"/>
        <v>0</v>
      </c>
      <c r="BJ30" s="147">
        <f t="shared" si="2"/>
        <v>0</v>
      </c>
    </row>
    <row r="31" spans="1:62" x14ac:dyDescent="0.3">
      <c r="A31" s="89">
        <v>29</v>
      </c>
      <c r="B31" s="300"/>
      <c r="C31" s="301"/>
      <c r="D31" s="302"/>
      <c r="E31" s="303"/>
      <c r="F31" s="300"/>
      <c r="G31" s="302"/>
      <c r="H31" s="304"/>
      <c r="I31" s="305"/>
      <c r="J31" s="306"/>
      <c r="K31" s="306"/>
      <c r="L31" s="307"/>
      <c r="M31" s="308"/>
      <c r="N31" s="309"/>
      <c r="O31" s="310"/>
      <c r="P31" s="306"/>
      <c r="Q31" s="302"/>
      <c r="R31" s="311"/>
      <c r="S31" s="305"/>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12"/>
      <c r="BH31" s="314">
        <f t="shared" si="1"/>
        <v>0</v>
      </c>
      <c r="BI31" s="183">
        <f t="shared" si="4"/>
        <v>0</v>
      </c>
      <c r="BJ31" s="147">
        <f t="shared" si="2"/>
        <v>0</v>
      </c>
    </row>
    <row r="32" spans="1:62" x14ac:dyDescent="0.3">
      <c r="A32" s="89">
        <v>30</v>
      </c>
      <c r="B32" s="300"/>
      <c r="C32" s="301"/>
      <c r="D32" s="302"/>
      <c r="E32" s="303"/>
      <c r="F32" s="300"/>
      <c r="G32" s="302"/>
      <c r="H32" s="304"/>
      <c r="I32" s="305"/>
      <c r="J32" s="306"/>
      <c r="K32" s="306"/>
      <c r="L32" s="307"/>
      <c r="M32" s="308"/>
      <c r="N32" s="309"/>
      <c r="O32" s="310"/>
      <c r="P32" s="306"/>
      <c r="Q32" s="302"/>
      <c r="R32" s="311"/>
      <c r="S32" s="305"/>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12"/>
      <c r="BH32" s="314">
        <f t="shared" si="1"/>
        <v>0</v>
      </c>
      <c r="BI32" s="183">
        <f t="shared" si="4"/>
        <v>0</v>
      </c>
      <c r="BJ32" s="147">
        <f t="shared" si="2"/>
        <v>0</v>
      </c>
    </row>
    <row r="33" spans="1:62" x14ac:dyDescent="0.3">
      <c r="A33" s="89">
        <v>31</v>
      </c>
      <c r="B33" s="300"/>
      <c r="C33" s="301"/>
      <c r="D33" s="302"/>
      <c r="E33" s="303"/>
      <c r="F33" s="300"/>
      <c r="G33" s="302"/>
      <c r="H33" s="304"/>
      <c r="I33" s="305"/>
      <c r="J33" s="306"/>
      <c r="K33" s="306"/>
      <c r="L33" s="307"/>
      <c r="M33" s="308"/>
      <c r="N33" s="309"/>
      <c r="O33" s="310"/>
      <c r="P33" s="306"/>
      <c r="Q33" s="302"/>
      <c r="R33" s="311"/>
      <c r="S33" s="305"/>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12"/>
      <c r="BH33" s="314">
        <f t="shared" si="1"/>
        <v>0</v>
      </c>
      <c r="BI33" s="183">
        <f t="shared" si="4"/>
        <v>0</v>
      </c>
      <c r="BJ33" s="147">
        <f t="shared" si="2"/>
        <v>0</v>
      </c>
    </row>
    <row r="34" spans="1:62" x14ac:dyDescent="0.3">
      <c r="A34" s="89">
        <v>32</v>
      </c>
      <c r="B34" s="300"/>
      <c r="C34" s="301"/>
      <c r="D34" s="302"/>
      <c r="E34" s="303"/>
      <c r="F34" s="300"/>
      <c r="G34" s="302"/>
      <c r="H34" s="304"/>
      <c r="I34" s="305"/>
      <c r="J34" s="306"/>
      <c r="K34" s="306"/>
      <c r="L34" s="307"/>
      <c r="M34" s="308"/>
      <c r="N34" s="309"/>
      <c r="O34" s="310"/>
      <c r="P34" s="306"/>
      <c r="Q34" s="302"/>
      <c r="R34" s="311"/>
      <c r="S34" s="305"/>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12"/>
      <c r="BH34" s="314">
        <f t="shared" si="1"/>
        <v>0</v>
      </c>
      <c r="BI34" s="183">
        <f t="shared" si="4"/>
        <v>0</v>
      </c>
      <c r="BJ34" s="147">
        <f t="shared" si="2"/>
        <v>0</v>
      </c>
    </row>
    <row r="35" spans="1:62" x14ac:dyDescent="0.3">
      <c r="A35" s="89">
        <v>33</v>
      </c>
      <c r="B35" s="300"/>
      <c r="C35" s="301"/>
      <c r="D35" s="302"/>
      <c r="E35" s="303"/>
      <c r="F35" s="300"/>
      <c r="G35" s="302"/>
      <c r="H35" s="304"/>
      <c r="I35" s="305"/>
      <c r="J35" s="306"/>
      <c r="K35" s="306"/>
      <c r="L35" s="307"/>
      <c r="M35" s="308"/>
      <c r="N35" s="309"/>
      <c r="O35" s="310"/>
      <c r="P35" s="306"/>
      <c r="Q35" s="302"/>
      <c r="R35" s="311"/>
      <c r="S35" s="305"/>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6"/>
      <c r="BE35" s="306"/>
      <c r="BF35" s="312"/>
      <c r="BH35" s="314">
        <f t="shared" si="1"/>
        <v>0</v>
      </c>
      <c r="BI35" s="183">
        <f t="shared" si="4"/>
        <v>0</v>
      </c>
      <c r="BJ35" s="147">
        <f t="shared" si="2"/>
        <v>0</v>
      </c>
    </row>
    <row r="36" spans="1:62" x14ac:dyDescent="0.3">
      <c r="A36" s="89">
        <v>34</v>
      </c>
      <c r="B36" s="300"/>
      <c r="C36" s="301"/>
      <c r="D36" s="302"/>
      <c r="E36" s="303"/>
      <c r="F36" s="300"/>
      <c r="G36" s="302"/>
      <c r="H36" s="304"/>
      <c r="I36" s="305"/>
      <c r="J36" s="306"/>
      <c r="K36" s="306"/>
      <c r="L36" s="307"/>
      <c r="M36" s="308"/>
      <c r="N36" s="309"/>
      <c r="O36" s="310"/>
      <c r="P36" s="306"/>
      <c r="Q36" s="302"/>
      <c r="R36" s="311"/>
      <c r="S36" s="305"/>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12"/>
      <c r="BH36" s="314">
        <f t="shared" si="1"/>
        <v>0</v>
      </c>
      <c r="BI36" s="183">
        <f t="shared" si="4"/>
        <v>0</v>
      </c>
      <c r="BJ36" s="147">
        <f t="shared" si="2"/>
        <v>0</v>
      </c>
    </row>
    <row r="37" spans="1:62" x14ac:dyDescent="0.3">
      <c r="A37" s="89">
        <v>35</v>
      </c>
      <c r="B37" s="300"/>
      <c r="C37" s="301"/>
      <c r="D37" s="302"/>
      <c r="E37" s="303"/>
      <c r="F37" s="300"/>
      <c r="G37" s="302"/>
      <c r="H37" s="304"/>
      <c r="I37" s="305"/>
      <c r="J37" s="306"/>
      <c r="K37" s="306"/>
      <c r="L37" s="307"/>
      <c r="M37" s="308"/>
      <c r="N37" s="309"/>
      <c r="O37" s="310"/>
      <c r="P37" s="306"/>
      <c r="Q37" s="302"/>
      <c r="R37" s="311"/>
      <c r="S37" s="305"/>
      <c r="T37" s="306"/>
      <c r="U37" s="306"/>
      <c r="V37" s="306"/>
      <c r="W37" s="306"/>
      <c r="X37" s="306"/>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6"/>
      <c r="AY37" s="306"/>
      <c r="AZ37" s="306"/>
      <c r="BA37" s="306"/>
      <c r="BB37" s="306"/>
      <c r="BC37" s="306"/>
      <c r="BD37" s="306"/>
      <c r="BE37" s="306"/>
      <c r="BF37" s="312"/>
      <c r="BH37" s="314">
        <f t="shared" si="1"/>
        <v>0</v>
      </c>
      <c r="BI37" s="183">
        <f t="shared" si="4"/>
        <v>0</v>
      </c>
      <c r="BJ37" s="147">
        <f t="shared" si="2"/>
        <v>0</v>
      </c>
    </row>
    <row r="38" spans="1:62" x14ac:dyDescent="0.3">
      <c r="A38" s="89">
        <v>36</v>
      </c>
      <c r="B38" s="300"/>
      <c r="C38" s="301"/>
      <c r="D38" s="302"/>
      <c r="E38" s="303"/>
      <c r="F38" s="300"/>
      <c r="G38" s="302"/>
      <c r="H38" s="304"/>
      <c r="I38" s="305"/>
      <c r="J38" s="306"/>
      <c r="K38" s="306"/>
      <c r="L38" s="307"/>
      <c r="M38" s="308"/>
      <c r="N38" s="309"/>
      <c r="O38" s="310"/>
      <c r="P38" s="306"/>
      <c r="Q38" s="302"/>
      <c r="R38" s="311"/>
      <c r="S38" s="305"/>
      <c r="T38" s="306"/>
      <c r="U38" s="306"/>
      <c r="V38" s="306"/>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306"/>
      <c r="AZ38" s="306"/>
      <c r="BA38" s="306"/>
      <c r="BB38" s="306"/>
      <c r="BC38" s="306"/>
      <c r="BD38" s="306"/>
      <c r="BE38" s="306"/>
      <c r="BF38" s="312"/>
      <c r="BH38" s="314">
        <f t="shared" si="1"/>
        <v>0</v>
      </c>
      <c r="BI38" s="183">
        <f t="shared" si="4"/>
        <v>0</v>
      </c>
      <c r="BJ38" s="147">
        <f t="shared" si="2"/>
        <v>0</v>
      </c>
    </row>
    <row r="39" spans="1:62" x14ac:dyDescent="0.3">
      <c r="A39" s="89">
        <v>37</v>
      </c>
      <c r="B39" s="300"/>
      <c r="C39" s="301"/>
      <c r="D39" s="302"/>
      <c r="E39" s="303"/>
      <c r="F39" s="300"/>
      <c r="G39" s="302"/>
      <c r="H39" s="304"/>
      <c r="I39" s="305"/>
      <c r="J39" s="306"/>
      <c r="K39" s="306"/>
      <c r="L39" s="307"/>
      <c r="M39" s="308"/>
      <c r="N39" s="309"/>
      <c r="O39" s="310"/>
      <c r="P39" s="306"/>
      <c r="Q39" s="302"/>
      <c r="R39" s="311"/>
      <c r="S39" s="305"/>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306"/>
      <c r="BE39" s="306"/>
      <c r="BF39" s="312"/>
      <c r="BH39" s="314">
        <f t="shared" si="1"/>
        <v>0</v>
      </c>
      <c r="BI39" s="183">
        <f t="shared" si="4"/>
        <v>0</v>
      </c>
      <c r="BJ39" s="147">
        <f t="shared" si="2"/>
        <v>0</v>
      </c>
    </row>
    <row r="40" spans="1:62" x14ac:dyDescent="0.3">
      <c r="A40" s="89">
        <v>38</v>
      </c>
      <c r="B40" s="300"/>
      <c r="C40" s="301"/>
      <c r="D40" s="302"/>
      <c r="E40" s="303"/>
      <c r="F40" s="300"/>
      <c r="G40" s="302"/>
      <c r="H40" s="304"/>
      <c r="I40" s="305"/>
      <c r="J40" s="306"/>
      <c r="K40" s="306"/>
      <c r="L40" s="307"/>
      <c r="M40" s="308"/>
      <c r="N40" s="309"/>
      <c r="O40" s="310"/>
      <c r="P40" s="306"/>
      <c r="Q40" s="302"/>
      <c r="R40" s="311"/>
      <c r="S40" s="305"/>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6"/>
      <c r="BD40" s="306"/>
      <c r="BE40" s="306"/>
      <c r="BF40" s="312"/>
      <c r="BH40" s="314">
        <f t="shared" si="1"/>
        <v>0</v>
      </c>
      <c r="BI40" s="183">
        <f t="shared" si="4"/>
        <v>0</v>
      </c>
      <c r="BJ40" s="147">
        <f t="shared" si="2"/>
        <v>0</v>
      </c>
    </row>
    <row r="41" spans="1:62" x14ac:dyDescent="0.3">
      <c r="A41" s="89">
        <v>39</v>
      </c>
      <c r="B41" s="300"/>
      <c r="C41" s="301"/>
      <c r="D41" s="302"/>
      <c r="E41" s="303"/>
      <c r="F41" s="300"/>
      <c r="G41" s="302"/>
      <c r="H41" s="304"/>
      <c r="I41" s="305"/>
      <c r="J41" s="306"/>
      <c r="K41" s="306"/>
      <c r="L41" s="307"/>
      <c r="M41" s="308"/>
      <c r="N41" s="309"/>
      <c r="O41" s="310"/>
      <c r="P41" s="306"/>
      <c r="Q41" s="302"/>
      <c r="R41" s="311"/>
      <c r="S41" s="305"/>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6"/>
      <c r="BC41" s="306"/>
      <c r="BD41" s="306"/>
      <c r="BE41" s="306"/>
      <c r="BF41" s="312"/>
      <c r="BH41" s="314">
        <f t="shared" si="1"/>
        <v>0</v>
      </c>
      <c r="BI41" s="183">
        <f t="shared" si="4"/>
        <v>0</v>
      </c>
      <c r="BJ41" s="147">
        <f t="shared" si="2"/>
        <v>0</v>
      </c>
    </row>
    <row r="42" spans="1:62" x14ac:dyDescent="0.3">
      <c r="A42" s="89">
        <v>40</v>
      </c>
      <c r="B42" s="300"/>
      <c r="C42" s="301"/>
      <c r="D42" s="302"/>
      <c r="E42" s="303"/>
      <c r="F42" s="300"/>
      <c r="G42" s="302"/>
      <c r="H42" s="304"/>
      <c r="I42" s="305"/>
      <c r="J42" s="306"/>
      <c r="K42" s="306"/>
      <c r="L42" s="307"/>
      <c r="M42" s="308"/>
      <c r="N42" s="309"/>
      <c r="O42" s="310"/>
      <c r="P42" s="306"/>
      <c r="Q42" s="302"/>
      <c r="R42" s="311"/>
      <c r="S42" s="305"/>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306"/>
      <c r="BE42" s="306"/>
      <c r="BF42" s="312"/>
      <c r="BH42" s="314">
        <f t="shared" si="1"/>
        <v>0</v>
      </c>
      <c r="BI42" s="183">
        <f t="shared" si="4"/>
        <v>0</v>
      </c>
      <c r="BJ42" s="147">
        <f t="shared" si="2"/>
        <v>0</v>
      </c>
    </row>
    <row r="43" spans="1:62" x14ac:dyDescent="0.3">
      <c r="A43" s="89">
        <v>41</v>
      </c>
      <c r="B43" s="300"/>
      <c r="C43" s="301"/>
      <c r="D43" s="302"/>
      <c r="E43" s="303"/>
      <c r="F43" s="300"/>
      <c r="G43" s="302"/>
      <c r="H43" s="304"/>
      <c r="I43" s="305"/>
      <c r="J43" s="306"/>
      <c r="K43" s="306"/>
      <c r="L43" s="307"/>
      <c r="M43" s="308"/>
      <c r="N43" s="309"/>
      <c r="O43" s="310"/>
      <c r="P43" s="306"/>
      <c r="Q43" s="302"/>
      <c r="R43" s="311"/>
      <c r="S43" s="305"/>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12"/>
      <c r="BH43" s="314">
        <f t="shared" si="1"/>
        <v>0</v>
      </c>
      <c r="BI43" s="183">
        <f t="shared" si="4"/>
        <v>0</v>
      </c>
      <c r="BJ43" s="147">
        <f t="shared" si="2"/>
        <v>0</v>
      </c>
    </row>
    <row r="44" spans="1:62" x14ac:dyDescent="0.3">
      <c r="A44" s="89">
        <v>42</v>
      </c>
      <c r="B44" s="300"/>
      <c r="C44" s="301"/>
      <c r="D44" s="302"/>
      <c r="E44" s="303"/>
      <c r="F44" s="300"/>
      <c r="G44" s="302"/>
      <c r="H44" s="304"/>
      <c r="I44" s="305"/>
      <c r="J44" s="306"/>
      <c r="K44" s="306"/>
      <c r="L44" s="307"/>
      <c r="M44" s="308"/>
      <c r="N44" s="309"/>
      <c r="O44" s="310"/>
      <c r="P44" s="306"/>
      <c r="Q44" s="302"/>
      <c r="R44" s="311"/>
      <c r="S44" s="305"/>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12"/>
      <c r="BH44" s="314">
        <f t="shared" si="1"/>
        <v>0</v>
      </c>
      <c r="BI44" s="183">
        <f t="shared" si="4"/>
        <v>0</v>
      </c>
      <c r="BJ44" s="147">
        <f t="shared" si="2"/>
        <v>0</v>
      </c>
    </row>
    <row r="45" spans="1:62" x14ac:dyDescent="0.3">
      <c r="A45" s="89">
        <v>43</v>
      </c>
      <c r="B45" s="300"/>
      <c r="C45" s="301"/>
      <c r="D45" s="302"/>
      <c r="E45" s="303"/>
      <c r="F45" s="300"/>
      <c r="G45" s="302"/>
      <c r="H45" s="304"/>
      <c r="I45" s="305"/>
      <c r="J45" s="306"/>
      <c r="K45" s="306"/>
      <c r="L45" s="307"/>
      <c r="M45" s="308"/>
      <c r="N45" s="309"/>
      <c r="O45" s="310"/>
      <c r="P45" s="306"/>
      <c r="Q45" s="302"/>
      <c r="R45" s="311"/>
      <c r="S45" s="305"/>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306"/>
      <c r="BE45" s="306"/>
      <c r="BF45" s="312"/>
      <c r="BH45" s="314">
        <f t="shared" si="1"/>
        <v>0</v>
      </c>
      <c r="BI45" s="183">
        <f t="shared" si="4"/>
        <v>0</v>
      </c>
      <c r="BJ45" s="147">
        <f t="shared" si="2"/>
        <v>0</v>
      </c>
    </row>
    <row r="46" spans="1:62" x14ac:dyDescent="0.3">
      <c r="A46" s="89">
        <v>44</v>
      </c>
      <c r="B46" s="300"/>
      <c r="C46" s="301"/>
      <c r="D46" s="302"/>
      <c r="E46" s="303"/>
      <c r="F46" s="300"/>
      <c r="G46" s="302"/>
      <c r="H46" s="304"/>
      <c r="I46" s="305"/>
      <c r="J46" s="306"/>
      <c r="K46" s="306"/>
      <c r="L46" s="307"/>
      <c r="M46" s="308"/>
      <c r="N46" s="309"/>
      <c r="O46" s="310"/>
      <c r="P46" s="306"/>
      <c r="Q46" s="302"/>
      <c r="R46" s="311"/>
      <c r="S46" s="305"/>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306"/>
      <c r="BD46" s="306"/>
      <c r="BE46" s="306"/>
      <c r="BF46" s="312"/>
      <c r="BH46" s="314">
        <f t="shared" si="1"/>
        <v>0</v>
      </c>
      <c r="BI46" s="183">
        <f t="shared" si="4"/>
        <v>0</v>
      </c>
      <c r="BJ46" s="147">
        <f t="shared" si="2"/>
        <v>0</v>
      </c>
    </row>
    <row r="47" spans="1:62" x14ac:dyDescent="0.3">
      <c r="A47" s="89">
        <v>45</v>
      </c>
      <c r="B47" s="300"/>
      <c r="C47" s="301"/>
      <c r="D47" s="302"/>
      <c r="E47" s="303"/>
      <c r="F47" s="300"/>
      <c r="G47" s="302"/>
      <c r="H47" s="304"/>
      <c r="I47" s="305"/>
      <c r="J47" s="306"/>
      <c r="K47" s="306"/>
      <c r="L47" s="307"/>
      <c r="M47" s="308"/>
      <c r="N47" s="309"/>
      <c r="O47" s="310"/>
      <c r="P47" s="306"/>
      <c r="Q47" s="302"/>
      <c r="R47" s="311"/>
      <c r="S47" s="305"/>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306"/>
      <c r="BE47" s="306"/>
      <c r="BF47" s="312"/>
      <c r="BH47" s="314">
        <f t="shared" si="1"/>
        <v>0</v>
      </c>
      <c r="BI47" s="183">
        <f t="shared" si="4"/>
        <v>0</v>
      </c>
      <c r="BJ47" s="147">
        <f t="shared" si="2"/>
        <v>0</v>
      </c>
    </row>
    <row r="48" spans="1:62" x14ac:dyDescent="0.3">
      <c r="A48" s="89">
        <v>46</v>
      </c>
      <c r="B48" s="300"/>
      <c r="C48" s="301"/>
      <c r="D48" s="302"/>
      <c r="E48" s="303"/>
      <c r="F48" s="300"/>
      <c r="G48" s="302"/>
      <c r="H48" s="304"/>
      <c r="I48" s="305"/>
      <c r="J48" s="306"/>
      <c r="K48" s="306"/>
      <c r="L48" s="307"/>
      <c r="M48" s="308"/>
      <c r="N48" s="309"/>
      <c r="O48" s="310"/>
      <c r="P48" s="306"/>
      <c r="Q48" s="302"/>
      <c r="R48" s="311"/>
      <c r="S48" s="305"/>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12"/>
      <c r="BH48" s="314">
        <f t="shared" si="1"/>
        <v>0</v>
      </c>
      <c r="BI48" s="183">
        <f t="shared" si="4"/>
        <v>0</v>
      </c>
      <c r="BJ48" s="147">
        <f t="shared" si="2"/>
        <v>0</v>
      </c>
    </row>
    <row r="49" spans="1:62" x14ac:dyDescent="0.3">
      <c r="A49" s="89">
        <v>47</v>
      </c>
      <c r="B49" s="300"/>
      <c r="C49" s="301"/>
      <c r="D49" s="302"/>
      <c r="E49" s="303"/>
      <c r="F49" s="300"/>
      <c r="G49" s="302"/>
      <c r="H49" s="304"/>
      <c r="I49" s="305"/>
      <c r="J49" s="306"/>
      <c r="K49" s="306"/>
      <c r="L49" s="307"/>
      <c r="M49" s="308"/>
      <c r="N49" s="309"/>
      <c r="O49" s="310"/>
      <c r="P49" s="306"/>
      <c r="Q49" s="302"/>
      <c r="R49" s="311"/>
      <c r="S49" s="305"/>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12"/>
      <c r="BH49" s="314">
        <f t="shared" si="1"/>
        <v>0</v>
      </c>
      <c r="BI49" s="183">
        <f t="shared" si="4"/>
        <v>0</v>
      </c>
      <c r="BJ49" s="147">
        <f t="shared" si="2"/>
        <v>0</v>
      </c>
    </row>
    <row r="50" spans="1:62" x14ac:dyDescent="0.3">
      <c r="A50" s="89">
        <v>48</v>
      </c>
      <c r="B50" s="300"/>
      <c r="C50" s="301"/>
      <c r="D50" s="302"/>
      <c r="E50" s="303"/>
      <c r="F50" s="300"/>
      <c r="G50" s="302"/>
      <c r="H50" s="304"/>
      <c r="I50" s="305"/>
      <c r="J50" s="306"/>
      <c r="K50" s="306"/>
      <c r="L50" s="307"/>
      <c r="M50" s="308"/>
      <c r="N50" s="309"/>
      <c r="O50" s="310"/>
      <c r="P50" s="306"/>
      <c r="Q50" s="302"/>
      <c r="R50" s="311"/>
      <c r="S50" s="305"/>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12"/>
      <c r="BH50" s="314">
        <f t="shared" si="1"/>
        <v>0</v>
      </c>
      <c r="BI50" s="183">
        <f t="shared" si="4"/>
        <v>0</v>
      </c>
      <c r="BJ50" s="147">
        <f t="shared" si="2"/>
        <v>0</v>
      </c>
    </row>
    <row r="51" spans="1:62" x14ac:dyDescent="0.3">
      <c r="A51" s="89">
        <v>49</v>
      </c>
      <c r="B51" s="300"/>
      <c r="C51" s="301"/>
      <c r="D51" s="302"/>
      <c r="E51" s="303"/>
      <c r="F51" s="300"/>
      <c r="G51" s="302"/>
      <c r="H51" s="304"/>
      <c r="I51" s="305"/>
      <c r="J51" s="306"/>
      <c r="K51" s="306"/>
      <c r="L51" s="307"/>
      <c r="M51" s="308"/>
      <c r="N51" s="309"/>
      <c r="O51" s="310"/>
      <c r="P51" s="306"/>
      <c r="Q51" s="302"/>
      <c r="R51" s="311"/>
      <c r="S51" s="305"/>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12"/>
      <c r="BH51" s="314">
        <f t="shared" si="1"/>
        <v>0</v>
      </c>
      <c r="BI51" s="183">
        <f t="shared" si="4"/>
        <v>0</v>
      </c>
      <c r="BJ51" s="147">
        <f t="shared" si="2"/>
        <v>0</v>
      </c>
    </row>
    <row r="52" spans="1:62" x14ac:dyDescent="0.3">
      <c r="A52" s="89">
        <v>50</v>
      </c>
      <c r="B52" s="300"/>
      <c r="C52" s="301"/>
      <c r="D52" s="302"/>
      <c r="E52" s="303"/>
      <c r="F52" s="300"/>
      <c r="G52" s="302"/>
      <c r="H52" s="304"/>
      <c r="I52" s="305"/>
      <c r="J52" s="306"/>
      <c r="K52" s="306"/>
      <c r="L52" s="307"/>
      <c r="M52" s="308"/>
      <c r="N52" s="309"/>
      <c r="O52" s="310"/>
      <c r="P52" s="306"/>
      <c r="Q52" s="302"/>
      <c r="R52" s="311"/>
      <c r="S52" s="305"/>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12"/>
      <c r="BH52" s="314">
        <f t="shared" si="1"/>
        <v>0</v>
      </c>
      <c r="BI52" s="183">
        <f t="shared" si="4"/>
        <v>0</v>
      </c>
      <c r="BJ52" s="147">
        <f t="shared" si="2"/>
        <v>0</v>
      </c>
    </row>
    <row r="53" spans="1:62" x14ac:dyDescent="0.3">
      <c r="A53" s="89">
        <v>51</v>
      </c>
      <c r="B53" s="300"/>
      <c r="C53" s="301"/>
      <c r="D53" s="302"/>
      <c r="E53" s="303"/>
      <c r="F53" s="300"/>
      <c r="G53" s="302"/>
      <c r="H53" s="304"/>
      <c r="I53" s="305"/>
      <c r="J53" s="306"/>
      <c r="K53" s="306"/>
      <c r="L53" s="307"/>
      <c r="M53" s="308"/>
      <c r="N53" s="309"/>
      <c r="O53" s="310"/>
      <c r="P53" s="306"/>
      <c r="Q53" s="302"/>
      <c r="R53" s="311"/>
      <c r="S53" s="305"/>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12"/>
      <c r="BH53" s="314">
        <f t="shared" si="1"/>
        <v>0</v>
      </c>
      <c r="BI53" s="183">
        <f t="shared" si="4"/>
        <v>0</v>
      </c>
      <c r="BJ53" s="147">
        <f t="shared" si="2"/>
        <v>0</v>
      </c>
    </row>
    <row r="54" spans="1:62" x14ac:dyDescent="0.3">
      <c r="A54" s="89">
        <v>52</v>
      </c>
      <c r="B54" s="300"/>
      <c r="C54" s="301"/>
      <c r="D54" s="302"/>
      <c r="E54" s="303"/>
      <c r="F54" s="300"/>
      <c r="G54" s="302"/>
      <c r="H54" s="304"/>
      <c r="I54" s="305"/>
      <c r="J54" s="306"/>
      <c r="K54" s="306"/>
      <c r="L54" s="307"/>
      <c r="M54" s="308"/>
      <c r="N54" s="309"/>
      <c r="O54" s="310"/>
      <c r="P54" s="306"/>
      <c r="Q54" s="302"/>
      <c r="R54" s="311"/>
      <c r="S54" s="305"/>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12"/>
      <c r="BH54" s="314">
        <f t="shared" si="1"/>
        <v>0</v>
      </c>
      <c r="BI54" s="183">
        <f t="shared" si="4"/>
        <v>0</v>
      </c>
      <c r="BJ54" s="147">
        <f t="shared" si="2"/>
        <v>0</v>
      </c>
    </row>
    <row r="55" spans="1:62" x14ac:dyDescent="0.3">
      <c r="A55" s="89">
        <v>53</v>
      </c>
      <c r="B55" s="300"/>
      <c r="C55" s="301"/>
      <c r="D55" s="302"/>
      <c r="E55" s="303"/>
      <c r="F55" s="300"/>
      <c r="G55" s="302"/>
      <c r="H55" s="304"/>
      <c r="I55" s="305"/>
      <c r="J55" s="306"/>
      <c r="K55" s="306"/>
      <c r="L55" s="307"/>
      <c r="M55" s="308"/>
      <c r="N55" s="309"/>
      <c r="O55" s="310"/>
      <c r="P55" s="306"/>
      <c r="Q55" s="302"/>
      <c r="R55" s="311"/>
      <c r="S55" s="305"/>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12"/>
      <c r="BH55" s="314">
        <f t="shared" si="1"/>
        <v>0</v>
      </c>
      <c r="BI55" s="183">
        <f t="shared" si="4"/>
        <v>0</v>
      </c>
      <c r="BJ55" s="147">
        <f t="shared" si="2"/>
        <v>0</v>
      </c>
    </row>
    <row r="56" spans="1:62" x14ac:dyDescent="0.3">
      <c r="A56" s="89">
        <v>54</v>
      </c>
      <c r="B56" s="300"/>
      <c r="C56" s="301"/>
      <c r="D56" s="302"/>
      <c r="E56" s="303"/>
      <c r="F56" s="300"/>
      <c r="G56" s="302"/>
      <c r="H56" s="304"/>
      <c r="I56" s="305"/>
      <c r="J56" s="306"/>
      <c r="K56" s="306"/>
      <c r="L56" s="307"/>
      <c r="M56" s="308"/>
      <c r="N56" s="309"/>
      <c r="O56" s="310"/>
      <c r="P56" s="306"/>
      <c r="Q56" s="302"/>
      <c r="R56" s="311"/>
      <c r="S56" s="305"/>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12"/>
      <c r="BH56" s="314">
        <f t="shared" si="1"/>
        <v>0</v>
      </c>
      <c r="BI56" s="183">
        <f t="shared" si="4"/>
        <v>0</v>
      </c>
      <c r="BJ56" s="147">
        <f t="shared" si="2"/>
        <v>0</v>
      </c>
    </row>
    <row r="57" spans="1:62" x14ac:dyDescent="0.3">
      <c r="A57" s="89">
        <v>55</v>
      </c>
      <c r="B57" s="300"/>
      <c r="C57" s="301"/>
      <c r="D57" s="302"/>
      <c r="E57" s="303"/>
      <c r="F57" s="300"/>
      <c r="G57" s="302"/>
      <c r="H57" s="304"/>
      <c r="I57" s="305"/>
      <c r="J57" s="306"/>
      <c r="K57" s="306"/>
      <c r="L57" s="307"/>
      <c r="M57" s="308"/>
      <c r="N57" s="309"/>
      <c r="O57" s="310"/>
      <c r="P57" s="306"/>
      <c r="Q57" s="302"/>
      <c r="R57" s="311"/>
      <c r="S57" s="305"/>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12"/>
      <c r="BH57" s="314">
        <f t="shared" si="1"/>
        <v>0</v>
      </c>
      <c r="BI57" s="183">
        <f t="shared" si="4"/>
        <v>0</v>
      </c>
      <c r="BJ57" s="147">
        <f t="shared" si="2"/>
        <v>0</v>
      </c>
    </row>
    <row r="58" spans="1:62" x14ac:dyDescent="0.3">
      <c r="A58" s="89">
        <v>56</v>
      </c>
      <c r="B58" s="300"/>
      <c r="C58" s="301"/>
      <c r="D58" s="302"/>
      <c r="E58" s="303"/>
      <c r="F58" s="300"/>
      <c r="G58" s="302"/>
      <c r="H58" s="304"/>
      <c r="I58" s="305"/>
      <c r="J58" s="306"/>
      <c r="K58" s="306"/>
      <c r="L58" s="307"/>
      <c r="M58" s="308"/>
      <c r="N58" s="309"/>
      <c r="O58" s="310"/>
      <c r="P58" s="306"/>
      <c r="Q58" s="302"/>
      <c r="R58" s="311"/>
      <c r="S58" s="305"/>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12"/>
      <c r="BH58" s="314">
        <f t="shared" si="1"/>
        <v>0</v>
      </c>
      <c r="BI58" s="183">
        <f t="shared" si="4"/>
        <v>0</v>
      </c>
      <c r="BJ58" s="147">
        <f t="shared" si="2"/>
        <v>0</v>
      </c>
    </row>
    <row r="59" spans="1:62" x14ac:dyDescent="0.3">
      <c r="A59" s="89">
        <v>57</v>
      </c>
      <c r="B59" s="300"/>
      <c r="C59" s="301"/>
      <c r="D59" s="302"/>
      <c r="E59" s="303"/>
      <c r="F59" s="300"/>
      <c r="G59" s="302"/>
      <c r="H59" s="304"/>
      <c r="I59" s="305"/>
      <c r="J59" s="306"/>
      <c r="K59" s="306"/>
      <c r="L59" s="307"/>
      <c r="M59" s="308"/>
      <c r="N59" s="309"/>
      <c r="O59" s="310"/>
      <c r="P59" s="306"/>
      <c r="Q59" s="302"/>
      <c r="R59" s="311"/>
      <c r="S59" s="305"/>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12"/>
      <c r="BH59" s="314">
        <f t="shared" si="1"/>
        <v>0</v>
      </c>
      <c r="BI59" s="183">
        <f t="shared" si="4"/>
        <v>0</v>
      </c>
      <c r="BJ59" s="147">
        <f t="shared" si="2"/>
        <v>0</v>
      </c>
    </row>
    <row r="60" spans="1:62" x14ac:dyDescent="0.3">
      <c r="A60" s="89">
        <v>58</v>
      </c>
      <c r="B60" s="300"/>
      <c r="C60" s="301"/>
      <c r="D60" s="302"/>
      <c r="E60" s="303"/>
      <c r="F60" s="300"/>
      <c r="G60" s="302"/>
      <c r="H60" s="304"/>
      <c r="I60" s="305"/>
      <c r="J60" s="306"/>
      <c r="K60" s="306"/>
      <c r="L60" s="307"/>
      <c r="M60" s="308"/>
      <c r="N60" s="309"/>
      <c r="O60" s="310"/>
      <c r="P60" s="306"/>
      <c r="Q60" s="302"/>
      <c r="R60" s="311"/>
      <c r="S60" s="305"/>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c r="AZ60" s="306"/>
      <c r="BA60" s="306"/>
      <c r="BB60" s="306"/>
      <c r="BC60" s="306"/>
      <c r="BD60" s="306"/>
      <c r="BE60" s="306"/>
      <c r="BF60" s="312"/>
      <c r="BH60" s="314">
        <f t="shared" si="1"/>
        <v>0</v>
      </c>
      <c r="BI60" s="183">
        <f t="shared" si="4"/>
        <v>0</v>
      </c>
      <c r="BJ60" s="147">
        <f t="shared" si="2"/>
        <v>0</v>
      </c>
    </row>
    <row r="61" spans="1:62" x14ac:dyDescent="0.3">
      <c r="A61" s="89">
        <v>59</v>
      </c>
      <c r="B61" s="300"/>
      <c r="C61" s="301"/>
      <c r="D61" s="302"/>
      <c r="E61" s="303"/>
      <c r="F61" s="300"/>
      <c r="G61" s="302"/>
      <c r="H61" s="304"/>
      <c r="I61" s="305"/>
      <c r="J61" s="306"/>
      <c r="K61" s="306"/>
      <c r="L61" s="307"/>
      <c r="M61" s="308"/>
      <c r="N61" s="309"/>
      <c r="O61" s="310"/>
      <c r="P61" s="306"/>
      <c r="Q61" s="302"/>
      <c r="R61" s="311"/>
      <c r="S61" s="305"/>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12"/>
      <c r="BH61" s="314">
        <f t="shared" si="1"/>
        <v>0</v>
      </c>
      <c r="BI61" s="183">
        <f t="shared" si="4"/>
        <v>0</v>
      </c>
      <c r="BJ61" s="147">
        <f t="shared" si="2"/>
        <v>0</v>
      </c>
    </row>
    <row r="62" spans="1:62" x14ac:dyDescent="0.3">
      <c r="A62" s="89">
        <v>60</v>
      </c>
      <c r="B62" s="300"/>
      <c r="C62" s="301"/>
      <c r="D62" s="302"/>
      <c r="E62" s="303"/>
      <c r="F62" s="300"/>
      <c r="G62" s="302"/>
      <c r="H62" s="304"/>
      <c r="I62" s="305"/>
      <c r="J62" s="306"/>
      <c r="K62" s="306"/>
      <c r="L62" s="307"/>
      <c r="M62" s="308"/>
      <c r="N62" s="309"/>
      <c r="O62" s="310"/>
      <c r="P62" s="306"/>
      <c r="Q62" s="302"/>
      <c r="R62" s="311"/>
      <c r="S62" s="305"/>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12"/>
      <c r="BH62" s="314">
        <f t="shared" si="1"/>
        <v>0</v>
      </c>
      <c r="BI62" s="183">
        <f t="shared" si="4"/>
        <v>0</v>
      </c>
      <c r="BJ62" s="147">
        <f t="shared" si="2"/>
        <v>0</v>
      </c>
    </row>
    <row r="63" spans="1:62" x14ac:dyDescent="0.3">
      <c r="A63" s="89">
        <v>61</v>
      </c>
      <c r="B63" s="300"/>
      <c r="C63" s="301"/>
      <c r="D63" s="302"/>
      <c r="E63" s="303"/>
      <c r="F63" s="300"/>
      <c r="G63" s="302"/>
      <c r="H63" s="304"/>
      <c r="I63" s="305"/>
      <c r="J63" s="306"/>
      <c r="K63" s="306"/>
      <c r="L63" s="307"/>
      <c r="M63" s="308"/>
      <c r="N63" s="309"/>
      <c r="O63" s="310"/>
      <c r="P63" s="306"/>
      <c r="Q63" s="302"/>
      <c r="R63" s="311"/>
      <c r="S63" s="305"/>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12"/>
      <c r="BH63" s="314">
        <f t="shared" si="1"/>
        <v>0</v>
      </c>
      <c r="BI63" s="183">
        <f t="shared" si="4"/>
        <v>0</v>
      </c>
      <c r="BJ63" s="147">
        <f t="shared" si="2"/>
        <v>0</v>
      </c>
    </row>
    <row r="64" spans="1:62" x14ac:dyDescent="0.3">
      <c r="A64" s="89">
        <v>62</v>
      </c>
      <c r="B64" s="300"/>
      <c r="C64" s="301"/>
      <c r="D64" s="302"/>
      <c r="E64" s="303"/>
      <c r="F64" s="300"/>
      <c r="G64" s="302"/>
      <c r="H64" s="304"/>
      <c r="I64" s="305"/>
      <c r="J64" s="306"/>
      <c r="K64" s="306"/>
      <c r="L64" s="307"/>
      <c r="M64" s="308"/>
      <c r="N64" s="309"/>
      <c r="O64" s="310"/>
      <c r="P64" s="306"/>
      <c r="Q64" s="302"/>
      <c r="R64" s="311"/>
      <c r="S64" s="305"/>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12"/>
      <c r="BH64" s="314">
        <f t="shared" si="1"/>
        <v>0</v>
      </c>
      <c r="BI64" s="183">
        <f t="shared" si="4"/>
        <v>0</v>
      </c>
      <c r="BJ64" s="147">
        <f t="shared" si="2"/>
        <v>0</v>
      </c>
    </row>
    <row r="65" spans="1:62" x14ac:dyDescent="0.3">
      <c r="A65" s="89">
        <v>63</v>
      </c>
      <c r="B65" s="300"/>
      <c r="C65" s="301"/>
      <c r="D65" s="302"/>
      <c r="E65" s="303"/>
      <c r="F65" s="300"/>
      <c r="G65" s="302"/>
      <c r="H65" s="304"/>
      <c r="I65" s="305"/>
      <c r="J65" s="306"/>
      <c r="K65" s="306"/>
      <c r="L65" s="307"/>
      <c r="M65" s="308"/>
      <c r="N65" s="309"/>
      <c r="O65" s="310"/>
      <c r="P65" s="306"/>
      <c r="Q65" s="302"/>
      <c r="R65" s="311"/>
      <c r="S65" s="305"/>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06"/>
      <c r="BF65" s="312"/>
      <c r="BH65" s="314">
        <f t="shared" si="1"/>
        <v>0</v>
      </c>
      <c r="BI65" s="183">
        <f t="shared" si="4"/>
        <v>0</v>
      </c>
      <c r="BJ65" s="147">
        <f t="shared" si="2"/>
        <v>0</v>
      </c>
    </row>
    <row r="66" spans="1:62" x14ac:dyDescent="0.3">
      <c r="A66" s="89">
        <v>64</v>
      </c>
      <c r="B66" s="300"/>
      <c r="C66" s="301"/>
      <c r="D66" s="302"/>
      <c r="E66" s="303"/>
      <c r="F66" s="300"/>
      <c r="G66" s="302"/>
      <c r="H66" s="304"/>
      <c r="I66" s="305"/>
      <c r="J66" s="306"/>
      <c r="K66" s="306"/>
      <c r="L66" s="307"/>
      <c r="M66" s="308"/>
      <c r="N66" s="309"/>
      <c r="O66" s="310"/>
      <c r="P66" s="306"/>
      <c r="Q66" s="302"/>
      <c r="R66" s="311"/>
      <c r="S66" s="305"/>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12"/>
      <c r="BH66" s="314">
        <f t="shared" si="1"/>
        <v>0</v>
      </c>
      <c r="BI66" s="183">
        <f t="shared" si="4"/>
        <v>0</v>
      </c>
      <c r="BJ66" s="147">
        <f t="shared" si="2"/>
        <v>0</v>
      </c>
    </row>
    <row r="67" spans="1:62" x14ac:dyDescent="0.3">
      <c r="A67" s="89">
        <v>65</v>
      </c>
      <c r="B67" s="300"/>
      <c r="C67" s="301"/>
      <c r="D67" s="302"/>
      <c r="E67" s="303"/>
      <c r="F67" s="300"/>
      <c r="G67" s="302"/>
      <c r="H67" s="304"/>
      <c r="I67" s="305"/>
      <c r="J67" s="306"/>
      <c r="K67" s="306"/>
      <c r="L67" s="307"/>
      <c r="M67" s="308"/>
      <c r="N67" s="309"/>
      <c r="O67" s="310"/>
      <c r="P67" s="306"/>
      <c r="Q67" s="302"/>
      <c r="R67" s="311"/>
      <c r="S67" s="305"/>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306"/>
      <c r="BC67" s="306"/>
      <c r="BD67" s="306"/>
      <c r="BE67" s="306"/>
      <c r="BF67" s="312"/>
      <c r="BH67" s="314">
        <f t="shared" si="1"/>
        <v>0</v>
      </c>
      <c r="BI67" s="183">
        <f t="shared" si="4"/>
        <v>0</v>
      </c>
      <c r="BJ67" s="147">
        <f t="shared" si="2"/>
        <v>0</v>
      </c>
    </row>
    <row r="68" spans="1:62" x14ac:dyDescent="0.3">
      <c r="A68" s="89">
        <v>66</v>
      </c>
      <c r="B68" s="300"/>
      <c r="C68" s="301"/>
      <c r="D68" s="302"/>
      <c r="E68" s="303"/>
      <c r="F68" s="300"/>
      <c r="G68" s="302"/>
      <c r="H68" s="304"/>
      <c r="I68" s="305"/>
      <c r="J68" s="306"/>
      <c r="K68" s="306"/>
      <c r="L68" s="307"/>
      <c r="M68" s="308"/>
      <c r="N68" s="309"/>
      <c r="O68" s="310"/>
      <c r="P68" s="306"/>
      <c r="Q68" s="302"/>
      <c r="R68" s="311"/>
      <c r="S68" s="305"/>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12"/>
      <c r="BH68" s="314">
        <f t="shared" ref="BH68:BH102" si="5">BI68</f>
        <v>0</v>
      </c>
      <c r="BI68" s="183">
        <f t="shared" si="4"/>
        <v>0</v>
      </c>
      <c r="BJ68" s="147">
        <f t="shared" ref="BJ68:BJ102" si="6">COUNTA(S68:BF68)</f>
        <v>0</v>
      </c>
    </row>
    <row r="69" spans="1:62" x14ac:dyDescent="0.3">
      <c r="A69" s="89">
        <v>67</v>
      </c>
      <c r="B69" s="300"/>
      <c r="C69" s="301"/>
      <c r="D69" s="302"/>
      <c r="E69" s="303"/>
      <c r="F69" s="300"/>
      <c r="G69" s="302"/>
      <c r="H69" s="304"/>
      <c r="I69" s="305"/>
      <c r="J69" s="306"/>
      <c r="K69" s="306"/>
      <c r="L69" s="307"/>
      <c r="M69" s="308"/>
      <c r="N69" s="309"/>
      <c r="O69" s="310"/>
      <c r="P69" s="306"/>
      <c r="Q69" s="302"/>
      <c r="R69" s="311"/>
      <c r="S69" s="305"/>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6"/>
      <c r="BA69" s="306"/>
      <c r="BB69" s="306"/>
      <c r="BC69" s="306"/>
      <c r="BD69" s="306"/>
      <c r="BE69" s="306"/>
      <c r="BF69" s="312"/>
      <c r="BH69" s="314">
        <f t="shared" si="5"/>
        <v>0</v>
      </c>
      <c r="BI69" s="183">
        <f t="shared" si="4"/>
        <v>0</v>
      </c>
      <c r="BJ69" s="147">
        <f t="shared" si="6"/>
        <v>0</v>
      </c>
    </row>
    <row r="70" spans="1:62" x14ac:dyDescent="0.3">
      <c r="A70" s="89">
        <v>68</v>
      </c>
      <c r="B70" s="300"/>
      <c r="C70" s="301"/>
      <c r="D70" s="302"/>
      <c r="E70" s="303"/>
      <c r="F70" s="300"/>
      <c r="G70" s="302"/>
      <c r="H70" s="304"/>
      <c r="I70" s="305"/>
      <c r="J70" s="306"/>
      <c r="K70" s="306"/>
      <c r="L70" s="307"/>
      <c r="M70" s="308"/>
      <c r="N70" s="309"/>
      <c r="O70" s="310"/>
      <c r="P70" s="306"/>
      <c r="Q70" s="302"/>
      <c r="R70" s="311"/>
      <c r="S70" s="305"/>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c r="AZ70" s="306"/>
      <c r="BA70" s="306"/>
      <c r="BB70" s="306"/>
      <c r="BC70" s="306"/>
      <c r="BD70" s="306"/>
      <c r="BE70" s="306"/>
      <c r="BF70" s="312"/>
      <c r="BH70" s="314">
        <f t="shared" si="5"/>
        <v>0</v>
      </c>
      <c r="BI70" s="183">
        <f t="shared" si="4"/>
        <v>0</v>
      </c>
      <c r="BJ70" s="147">
        <f t="shared" si="6"/>
        <v>0</v>
      </c>
    </row>
    <row r="71" spans="1:62" x14ac:dyDescent="0.3">
      <c r="A71" s="89">
        <v>69</v>
      </c>
      <c r="B71" s="300"/>
      <c r="C71" s="301"/>
      <c r="D71" s="302"/>
      <c r="E71" s="303"/>
      <c r="F71" s="300"/>
      <c r="G71" s="302"/>
      <c r="H71" s="304"/>
      <c r="I71" s="305"/>
      <c r="J71" s="306"/>
      <c r="K71" s="306"/>
      <c r="L71" s="307"/>
      <c r="M71" s="308"/>
      <c r="N71" s="309"/>
      <c r="O71" s="310"/>
      <c r="P71" s="306"/>
      <c r="Q71" s="302"/>
      <c r="R71" s="311"/>
      <c r="S71" s="305"/>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c r="AY71" s="306"/>
      <c r="AZ71" s="306"/>
      <c r="BA71" s="306"/>
      <c r="BB71" s="306"/>
      <c r="BC71" s="306"/>
      <c r="BD71" s="306"/>
      <c r="BE71" s="306"/>
      <c r="BF71" s="312"/>
      <c r="BH71" s="314">
        <f t="shared" si="5"/>
        <v>0</v>
      </c>
      <c r="BI71" s="183">
        <f t="shared" si="4"/>
        <v>0</v>
      </c>
      <c r="BJ71" s="147">
        <f t="shared" si="6"/>
        <v>0</v>
      </c>
    </row>
    <row r="72" spans="1:62" x14ac:dyDescent="0.3">
      <c r="A72" s="89">
        <v>70</v>
      </c>
      <c r="B72" s="300"/>
      <c r="C72" s="301"/>
      <c r="D72" s="302"/>
      <c r="E72" s="303"/>
      <c r="F72" s="300"/>
      <c r="G72" s="302"/>
      <c r="H72" s="304"/>
      <c r="I72" s="305"/>
      <c r="J72" s="306"/>
      <c r="K72" s="306"/>
      <c r="L72" s="307"/>
      <c r="M72" s="308"/>
      <c r="N72" s="309"/>
      <c r="O72" s="310"/>
      <c r="P72" s="306"/>
      <c r="Q72" s="302"/>
      <c r="R72" s="311"/>
      <c r="S72" s="305"/>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6"/>
      <c r="AY72" s="306"/>
      <c r="AZ72" s="306"/>
      <c r="BA72" s="306"/>
      <c r="BB72" s="306"/>
      <c r="BC72" s="306"/>
      <c r="BD72" s="306"/>
      <c r="BE72" s="306"/>
      <c r="BF72" s="312"/>
      <c r="BH72" s="314">
        <f t="shared" si="5"/>
        <v>0</v>
      </c>
      <c r="BI72" s="183">
        <f t="shared" si="4"/>
        <v>0</v>
      </c>
      <c r="BJ72" s="147">
        <f t="shared" si="6"/>
        <v>0</v>
      </c>
    </row>
    <row r="73" spans="1:62" x14ac:dyDescent="0.3">
      <c r="A73" s="89">
        <v>71</v>
      </c>
      <c r="B73" s="300"/>
      <c r="C73" s="301"/>
      <c r="D73" s="302"/>
      <c r="E73" s="303"/>
      <c r="F73" s="300"/>
      <c r="G73" s="302"/>
      <c r="H73" s="304"/>
      <c r="I73" s="305"/>
      <c r="J73" s="306"/>
      <c r="K73" s="306"/>
      <c r="L73" s="307"/>
      <c r="M73" s="308"/>
      <c r="N73" s="309"/>
      <c r="O73" s="310"/>
      <c r="P73" s="306"/>
      <c r="Q73" s="302"/>
      <c r="R73" s="311"/>
      <c r="S73" s="305"/>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306"/>
      <c r="AR73" s="306"/>
      <c r="AS73" s="306"/>
      <c r="AT73" s="306"/>
      <c r="AU73" s="306"/>
      <c r="AV73" s="306"/>
      <c r="AW73" s="306"/>
      <c r="AX73" s="306"/>
      <c r="AY73" s="306"/>
      <c r="AZ73" s="306"/>
      <c r="BA73" s="306"/>
      <c r="BB73" s="306"/>
      <c r="BC73" s="306"/>
      <c r="BD73" s="306"/>
      <c r="BE73" s="306"/>
      <c r="BF73" s="312"/>
      <c r="BH73" s="314">
        <f t="shared" si="5"/>
        <v>0</v>
      </c>
      <c r="BI73" s="183">
        <f t="shared" si="4"/>
        <v>0</v>
      </c>
      <c r="BJ73" s="147">
        <f t="shared" si="6"/>
        <v>0</v>
      </c>
    </row>
    <row r="74" spans="1:62" x14ac:dyDescent="0.3">
      <c r="A74" s="89">
        <v>72</v>
      </c>
      <c r="B74" s="300"/>
      <c r="C74" s="301"/>
      <c r="D74" s="302"/>
      <c r="E74" s="303"/>
      <c r="F74" s="300"/>
      <c r="G74" s="302"/>
      <c r="H74" s="304"/>
      <c r="I74" s="305"/>
      <c r="J74" s="306"/>
      <c r="K74" s="306"/>
      <c r="L74" s="307"/>
      <c r="M74" s="308"/>
      <c r="N74" s="309"/>
      <c r="O74" s="310"/>
      <c r="P74" s="306"/>
      <c r="Q74" s="302"/>
      <c r="R74" s="311"/>
      <c r="S74" s="305"/>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c r="AT74" s="306"/>
      <c r="AU74" s="306"/>
      <c r="AV74" s="306"/>
      <c r="AW74" s="306"/>
      <c r="AX74" s="306"/>
      <c r="AY74" s="306"/>
      <c r="AZ74" s="306"/>
      <c r="BA74" s="306"/>
      <c r="BB74" s="306"/>
      <c r="BC74" s="306"/>
      <c r="BD74" s="306"/>
      <c r="BE74" s="306"/>
      <c r="BF74" s="312"/>
      <c r="BH74" s="314">
        <f t="shared" si="5"/>
        <v>0</v>
      </c>
      <c r="BI74" s="183">
        <f t="shared" si="4"/>
        <v>0</v>
      </c>
      <c r="BJ74" s="147">
        <f t="shared" si="6"/>
        <v>0</v>
      </c>
    </row>
    <row r="75" spans="1:62" x14ac:dyDescent="0.3">
      <c r="A75" s="89">
        <v>73</v>
      </c>
      <c r="B75" s="300"/>
      <c r="C75" s="301"/>
      <c r="D75" s="302"/>
      <c r="E75" s="303"/>
      <c r="F75" s="300"/>
      <c r="G75" s="302"/>
      <c r="H75" s="304"/>
      <c r="I75" s="305"/>
      <c r="J75" s="306"/>
      <c r="K75" s="306"/>
      <c r="L75" s="307"/>
      <c r="M75" s="308"/>
      <c r="N75" s="309"/>
      <c r="O75" s="310"/>
      <c r="P75" s="306"/>
      <c r="Q75" s="302"/>
      <c r="R75" s="311"/>
      <c r="S75" s="305"/>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306"/>
      <c r="AR75" s="306"/>
      <c r="AS75" s="306"/>
      <c r="AT75" s="306"/>
      <c r="AU75" s="306"/>
      <c r="AV75" s="306"/>
      <c r="AW75" s="306"/>
      <c r="AX75" s="306"/>
      <c r="AY75" s="306"/>
      <c r="AZ75" s="306"/>
      <c r="BA75" s="306"/>
      <c r="BB75" s="306"/>
      <c r="BC75" s="306"/>
      <c r="BD75" s="306"/>
      <c r="BE75" s="306"/>
      <c r="BF75" s="312"/>
      <c r="BH75" s="314">
        <f t="shared" si="5"/>
        <v>0</v>
      </c>
      <c r="BI75" s="183">
        <f t="shared" si="4"/>
        <v>0</v>
      </c>
      <c r="BJ75" s="147">
        <f t="shared" si="6"/>
        <v>0</v>
      </c>
    </row>
    <row r="76" spans="1:62" x14ac:dyDescent="0.3">
      <c r="A76" s="89">
        <v>74</v>
      </c>
      <c r="B76" s="300"/>
      <c r="C76" s="301"/>
      <c r="D76" s="302"/>
      <c r="E76" s="303"/>
      <c r="F76" s="300"/>
      <c r="G76" s="302"/>
      <c r="H76" s="304"/>
      <c r="I76" s="305"/>
      <c r="J76" s="306"/>
      <c r="K76" s="306"/>
      <c r="L76" s="307"/>
      <c r="M76" s="308"/>
      <c r="N76" s="309"/>
      <c r="O76" s="310"/>
      <c r="P76" s="306"/>
      <c r="Q76" s="302"/>
      <c r="R76" s="311"/>
      <c r="S76" s="305"/>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6"/>
      <c r="AU76" s="306"/>
      <c r="AV76" s="306"/>
      <c r="AW76" s="306"/>
      <c r="AX76" s="306"/>
      <c r="AY76" s="306"/>
      <c r="AZ76" s="306"/>
      <c r="BA76" s="306"/>
      <c r="BB76" s="306"/>
      <c r="BC76" s="306"/>
      <c r="BD76" s="306"/>
      <c r="BE76" s="306"/>
      <c r="BF76" s="312"/>
      <c r="BH76" s="314">
        <f t="shared" si="5"/>
        <v>0</v>
      </c>
      <c r="BI76" s="183">
        <f t="shared" si="4"/>
        <v>0</v>
      </c>
      <c r="BJ76" s="147">
        <f t="shared" si="6"/>
        <v>0</v>
      </c>
    </row>
    <row r="77" spans="1:62" x14ac:dyDescent="0.3">
      <c r="A77" s="89">
        <v>75</v>
      </c>
      <c r="B77" s="300"/>
      <c r="C77" s="301"/>
      <c r="D77" s="302"/>
      <c r="E77" s="303"/>
      <c r="F77" s="300"/>
      <c r="G77" s="302"/>
      <c r="H77" s="304"/>
      <c r="I77" s="305"/>
      <c r="J77" s="306"/>
      <c r="K77" s="306"/>
      <c r="L77" s="307"/>
      <c r="M77" s="308"/>
      <c r="N77" s="309"/>
      <c r="O77" s="310"/>
      <c r="P77" s="306"/>
      <c r="Q77" s="302"/>
      <c r="R77" s="311"/>
      <c r="S77" s="305"/>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06"/>
      <c r="AY77" s="306"/>
      <c r="AZ77" s="306"/>
      <c r="BA77" s="306"/>
      <c r="BB77" s="306"/>
      <c r="BC77" s="306"/>
      <c r="BD77" s="306"/>
      <c r="BE77" s="306"/>
      <c r="BF77" s="312"/>
      <c r="BH77" s="314">
        <f t="shared" si="5"/>
        <v>0</v>
      </c>
      <c r="BI77" s="183">
        <f t="shared" si="4"/>
        <v>0</v>
      </c>
      <c r="BJ77" s="147">
        <f t="shared" si="6"/>
        <v>0</v>
      </c>
    </row>
    <row r="78" spans="1:62" x14ac:dyDescent="0.3">
      <c r="A78" s="89">
        <v>76</v>
      </c>
      <c r="B78" s="300"/>
      <c r="C78" s="301"/>
      <c r="D78" s="302"/>
      <c r="E78" s="303"/>
      <c r="F78" s="300"/>
      <c r="G78" s="302"/>
      <c r="H78" s="304"/>
      <c r="I78" s="305"/>
      <c r="J78" s="306"/>
      <c r="K78" s="306"/>
      <c r="L78" s="307"/>
      <c r="M78" s="308"/>
      <c r="N78" s="309"/>
      <c r="O78" s="310"/>
      <c r="P78" s="306"/>
      <c r="Q78" s="302"/>
      <c r="R78" s="311"/>
      <c r="S78" s="305"/>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306"/>
      <c r="AR78" s="306"/>
      <c r="AS78" s="306"/>
      <c r="AT78" s="306"/>
      <c r="AU78" s="306"/>
      <c r="AV78" s="306"/>
      <c r="AW78" s="306"/>
      <c r="AX78" s="306"/>
      <c r="AY78" s="306"/>
      <c r="AZ78" s="306"/>
      <c r="BA78" s="306"/>
      <c r="BB78" s="306"/>
      <c r="BC78" s="306"/>
      <c r="BD78" s="306"/>
      <c r="BE78" s="306"/>
      <c r="BF78" s="312"/>
      <c r="BH78" s="314">
        <f t="shared" si="5"/>
        <v>0</v>
      </c>
      <c r="BI78" s="183">
        <f t="shared" si="4"/>
        <v>0</v>
      </c>
      <c r="BJ78" s="147">
        <f t="shared" si="6"/>
        <v>0</v>
      </c>
    </row>
    <row r="79" spans="1:62" x14ac:dyDescent="0.3">
      <c r="A79" s="89">
        <v>77</v>
      </c>
      <c r="B79" s="300"/>
      <c r="C79" s="301"/>
      <c r="D79" s="302"/>
      <c r="E79" s="303"/>
      <c r="F79" s="300"/>
      <c r="G79" s="302"/>
      <c r="H79" s="304"/>
      <c r="I79" s="305"/>
      <c r="J79" s="306"/>
      <c r="K79" s="306"/>
      <c r="L79" s="307"/>
      <c r="M79" s="308"/>
      <c r="N79" s="309"/>
      <c r="O79" s="310"/>
      <c r="P79" s="306"/>
      <c r="Q79" s="302"/>
      <c r="R79" s="311"/>
      <c r="S79" s="305"/>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306"/>
      <c r="AR79" s="306"/>
      <c r="AS79" s="306"/>
      <c r="AT79" s="306"/>
      <c r="AU79" s="306"/>
      <c r="AV79" s="306"/>
      <c r="AW79" s="306"/>
      <c r="AX79" s="306"/>
      <c r="AY79" s="306"/>
      <c r="AZ79" s="306"/>
      <c r="BA79" s="306"/>
      <c r="BB79" s="306"/>
      <c r="BC79" s="306"/>
      <c r="BD79" s="306"/>
      <c r="BE79" s="306"/>
      <c r="BF79" s="312"/>
      <c r="BH79" s="314">
        <f t="shared" si="5"/>
        <v>0</v>
      </c>
      <c r="BI79" s="183">
        <f t="shared" si="4"/>
        <v>0</v>
      </c>
      <c r="BJ79" s="147">
        <f t="shared" si="6"/>
        <v>0</v>
      </c>
    </row>
    <row r="80" spans="1:62" x14ac:dyDescent="0.3">
      <c r="A80" s="89">
        <v>78</v>
      </c>
      <c r="B80" s="300"/>
      <c r="C80" s="301"/>
      <c r="D80" s="302"/>
      <c r="E80" s="303"/>
      <c r="F80" s="300"/>
      <c r="G80" s="302"/>
      <c r="H80" s="304"/>
      <c r="I80" s="305"/>
      <c r="J80" s="306"/>
      <c r="K80" s="306"/>
      <c r="L80" s="307"/>
      <c r="M80" s="308"/>
      <c r="N80" s="309"/>
      <c r="O80" s="310"/>
      <c r="P80" s="306"/>
      <c r="Q80" s="302"/>
      <c r="R80" s="311"/>
      <c r="S80" s="305"/>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06"/>
      <c r="AY80" s="306"/>
      <c r="AZ80" s="306"/>
      <c r="BA80" s="306"/>
      <c r="BB80" s="306"/>
      <c r="BC80" s="306"/>
      <c r="BD80" s="306"/>
      <c r="BE80" s="306"/>
      <c r="BF80" s="312"/>
      <c r="BH80" s="314">
        <f t="shared" si="5"/>
        <v>0</v>
      </c>
      <c r="BI80" s="183">
        <f t="shared" si="4"/>
        <v>0</v>
      </c>
      <c r="BJ80" s="147">
        <f t="shared" si="6"/>
        <v>0</v>
      </c>
    </row>
    <row r="81" spans="1:62" x14ac:dyDescent="0.3">
      <c r="A81" s="89">
        <v>79</v>
      </c>
      <c r="B81" s="300"/>
      <c r="C81" s="301"/>
      <c r="D81" s="302"/>
      <c r="E81" s="303"/>
      <c r="F81" s="300"/>
      <c r="G81" s="302"/>
      <c r="H81" s="304"/>
      <c r="I81" s="305"/>
      <c r="J81" s="306"/>
      <c r="K81" s="306"/>
      <c r="L81" s="307"/>
      <c r="M81" s="308"/>
      <c r="N81" s="309"/>
      <c r="O81" s="310"/>
      <c r="P81" s="306"/>
      <c r="Q81" s="302"/>
      <c r="R81" s="311"/>
      <c r="S81" s="305"/>
      <c r="T81" s="306"/>
      <c r="U81" s="306"/>
      <c r="V81" s="306"/>
      <c r="W81" s="306"/>
      <c r="X81" s="306"/>
      <c r="Y81" s="306"/>
      <c r="Z81" s="306"/>
      <c r="AA81" s="306"/>
      <c r="AB81" s="306"/>
      <c r="AC81" s="306"/>
      <c r="AD81" s="306"/>
      <c r="AE81" s="306"/>
      <c r="AF81" s="306"/>
      <c r="AG81" s="306"/>
      <c r="AH81" s="306"/>
      <c r="AI81" s="306"/>
      <c r="AJ81" s="306"/>
      <c r="AK81" s="306"/>
      <c r="AL81" s="306"/>
      <c r="AM81" s="306"/>
      <c r="AN81" s="306"/>
      <c r="AO81" s="306"/>
      <c r="AP81" s="306"/>
      <c r="AQ81" s="306"/>
      <c r="AR81" s="306"/>
      <c r="AS81" s="306"/>
      <c r="AT81" s="306"/>
      <c r="AU81" s="306"/>
      <c r="AV81" s="306"/>
      <c r="AW81" s="306"/>
      <c r="AX81" s="306"/>
      <c r="AY81" s="306"/>
      <c r="AZ81" s="306"/>
      <c r="BA81" s="306"/>
      <c r="BB81" s="306"/>
      <c r="BC81" s="306"/>
      <c r="BD81" s="306"/>
      <c r="BE81" s="306"/>
      <c r="BF81" s="312"/>
      <c r="BH81" s="314">
        <f t="shared" si="5"/>
        <v>0</v>
      </c>
      <c r="BI81" s="183">
        <f t="shared" si="4"/>
        <v>0</v>
      </c>
      <c r="BJ81" s="147">
        <f t="shared" si="6"/>
        <v>0</v>
      </c>
    </row>
    <row r="82" spans="1:62" x14ac:dyDescent="0.3">
      <c r="A82" s="89">
        <v>80</v>
      </c>
      <c r="B82" s="300"/>
      <c r="C82" s="301"/>
      <c r="D82" s="302"/>
      <c r="E82" s="303"/>
      <c r="F82" s="300"/>
      <c r="G82" s="302"/>
      <c r="H82" s="304"/>
      <c r="I82" s="305"/>
      <c r="J82" s="306"/>
      <c r="K82" s="306"/>
      <c r="L82" s="307"/>
      <c r="M82" s="308"/>
      <c r="N82" s="309"/>
      <c r="O82" s="310"/>
      <c r="P82" s="306"/>
      <c r="Q82" s="302"/>
      <c r="R82" s="311"/>
      <c r="S82" s="305"/>
      <c r="T82" s="306"/>
      <c r="U82" s="306"/>
      <c r="V82" s="306"/>
      <c r="W82" s="306"/>
      <c r="X82" s="306"/>
      <c r="Y82" s="306"/>
      <c r="Z82" s="306"/>
      <c r="AA82" s="306"/>
      <c r="AB82" s="306"/>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06"/>
      <c r="AY82" s="306"/>
      <c r="AZ82" s="306"/>
      <c r="BA82" s="306"/>
      <c r="BB82" s="306"/>
      <c r="BC82" s="306"/>
      <c r="BD82" s="306"/>
      <c r="BE82" s="306"/>
      <c r="BF82" s="312"/>
      <c r="BH82" s="314">
        <f t="shared" si="5"/>
        <v>0</v>
      </c>
      <c r="BI82" s="183">
        <f t="shared" si="4"/>
        <v>0</v>
      </c>
      <c r="BJ82" s="147">
        <f t="shared" si="6"/>
        <v>0</v>
      </c>
    </row>
    <row r="83" spans="1:62" x14ac:dyDescent="0.3">
      <c r="A83" s="89">
        <v>81</v>
      </c>
      <c r="B83" s="300"/>
      <c r="C83" s="301"/>
      <c r="D83" s="302"/>
      <c r="E83" s="303"/>
      <c r="F83" s="300"/>
      <c r="G83" s="302"/>
      <c r="H83" s="304"/>
      <c r="I83" s="305"/>
      <c r="J83" s="306"/>
      <c r="K83" s="306"/>
      <c r="L83" s="307"/>
      <c r="M83" s="308"/>
      <c r="N83" s="309"/>
      <c r="O83" s="310"/>
      <c r="P83" s="306"/>
      <c r="Q83" s="302"/>
      <c r="R83" s="311"/>
      <c r="S83" s="305"/>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c r="AZ83" s="306"/>
      <c r="BA83" s="306"/>
      <c r="BB83" s="306"/>
      <c r="BC83" s="306"/>
      <c r="BD83" s="306"/>
      <c r="BE83" s="306"/>
      <c r="BF83" s="312"/>
      <c r="BH83" s="314">
        <f t="shared" si="5"/>
        <v>0</v>
      </c>
      <c r="BI83" s="183">
        <f t="shared" si="4"/>
        <v>0</v>
      </c>
      <c r="BJ83" s="147">
        <f t="shared" si="6"/>
        <v>0</v>
      </c>
    </row>
    <row r="84" spans="1:62" x14ac:dyDescent="0.3">
      <c r="A84" s="89">
        <v>82</v>
      </c>
      <c r="B84" s="300"/>
      <c r="C84" s="301"/>
      <c r="D84" s="302"/>
      <c r="E84" s="303"/>
      <c r="F84" s="300"/>
      <c r="G84" s="302"/>
      <c r="H84" s="304"/>
      <c r="I84" s="305"/>
      <c r="J84" s="306"/>
      <c r="K84" s="306"/>
      <c r="L84" s="307"/>
      <c r="M84" s="308"/>
      <c r="N84" s="309"/>
      <c r="O84" s="310"/>
      <c r="P84" s="306"/>
      <c r="Q84" s="302"/>
      <c r="R84" s="311"/>
      <c r="S84" s="305"/>
      <c r="T84" s="306"/>
      <c r="U84" s="306"/>
      <c r="V84" s="306"/>
      <c r="W84" s="306"/>
      <c r="X84" s="306"/>
      <c r="Y84" s="306"/>
      <c r="Z84" s="306"/>
      <c r="AA84" s="306"/>
      <c r="AB84" s="306"/>
      <c r="AC84" s="306"/>
      <c r="AD84" s="306"/>
      <c r="AE84" s="306"/>
      <c r="AF84" s="306"/>
      <c r="AG84" s="306"/>
      <c r="AH84" s="306"/>
      <c r="AI84" s="306"/>
      <c r="AJ84" s="306"/>
      <c r="AK84" s="306"/>
      <c r="AL84" s="306"/>
      <c r="AM84" s="306"/>
      <c r="AN84" s="306"/>
      <c r="AO84" s="306"/>
      <c r="AP84" s="306"/>
      <c r="AQ84" s="306"/>
      <c r="AR84" s="306"/>
      <c r="AS84" s="306"/>
      <c r="AT84" s="306"/>
      <c r="AU84" s="306"/>
      <c r="AV84" s="306"/>
      <c r="AW84" s="306"/>
      <c r="AX84" s="306"/>
      <c r="AY84" s="306"/>
      <c r="AZ84" s="306"/>
      <c r="BA84" s="306"/>
      <c r="BB84" s="306"/>
      <c r="BC84" s="306"/>
      <c r="BD84" s="306"/>
      <c r="BE84" s="306"/>
      <c r="BF84" s="312"/>
      <c r="BH84" s="314">
        <f t="shared" si="5"/>
        <v>0</v>
      </c>
      <c r="BI84" s="183">
        <f t="shared" si="4"/>
        <v>0</v>
      </c>
      <c r="BJ84" s="147">
        <f t="shared" si="6"/>
        <v>0</v>
      </c>
    </row>
    <row r="85" spans="1:62" x14ac:dyDescent="0.3">
      <c r="A85" s="89">
        <v>83</v>
      </c>
      <c r="B85" s="300"/>
      <c r="C85" s="301"/>
      <c r="D85" s="302"/>
      <c r="E85" s="303"/>
      <c r="F85" s="300"/>
      <c r="G85" s="302"/>
      <c r="H85" s="304"/>
      <c r="I85" s="305"/>
      <c r="J85" s="306"/>
      <c r="K85" s="306"/>
      <c r="L85" s="307"/>
      <c r="M85" s="308"/>
      <c r="N85" s="309"/>
      <c r="O85" s="310"/>
      <c r="P85" s="306"/>
      <c r="Q85" s="302"/>
      <c r="R85" s="311"/>
      <c r="S85" s="305"/>
      <c r="T85" s="306"/>
      <c r="U85" s="306"/>
      <c r="V85" s="306"/>
      <c r="W85" s="306"/>
      <c r="X85" s="306"/>
      <c r="Y85" s="306"/>
      <c r="Z85" s="306"/>
      <c r="AA85" s="306"/>
      <c r="AB85" s="306"/>
      <c r="AC85" s="306"/>
      <c r="AD85" s="306"/>
      <c r="AE85" s="306"/>
      <c r="AF85" s="306"/>
      <c r="AG85" s="306"/>
      <c r="AH85" s="306"/>
      <c r="AI85" s="306"/>
      <c r="AJ85" s="306"/>
      <c r="AK85" s="306"/>
      <c r="AL85" s="306"/>
      <c r="AM85" s="306"/>
      <c r="AN85" s="306"/>
      <c r="AO85" s="306"/>
      <c r="AP85" s="306"/>
      <c r="AQ85" s="306"/>
      <c r="AR85" s="306"/>
      <c r="AS85" s="306"/>
      <c r="AT85" s="306"/>
      <c r="AU85" s="306"/>
      <c r="AV85" s="306"/>
      <c r="AW85" s="306"/>
      <c r="AX85" s="306"/>
      <c r="AY85" s="306"/>
      <c r="AZ85" s="306"/>
      <c r="BA85" s="306"/>
      <c r="BB85" s="306"/>
      <c r="BC85" s="306"/>
      <c r="BD85" s="306"/>
      <c r="BE85" s="306"/>
      <c r="BF85" s="312"/>
      <c r="BH85" s="314">
        <f t="shared" si="5"/>
        <v>0</v>
      </c>
      <c r="BI85" s="183">
        <f t="shared" si="4"/>
        <v>0</v>
      </c>
      <c r="BJ85" s="147">
        <f t="shared" si="6"/>
        <v>0</v>
      </c>
    </row>
    <row r="86" spans="1:62" x14ac:dyDescent="0.3">
      <c r="A86" s="89">
        <v>84</v>
      </c>
      <c r="B86" s="300"/>
      <c r="C86" s="301"/>
      <c r="D86" s="302"/>
      <c r="E86" s="303"/>
      <c r="F86" s="300"/>
      <c r="G86" s="302"/>
      <c r="H86" s="304"/>
      <c r="I86" s="305"/>
      <c r="J86" s="306"/>
      <c r="K86" s="306"/>
      <c r="L86" s="307"/>
      <c r="M86" s="308"/>
      <c r="N86" s="309"/>
      <c r="O86" s="310"/>
      <c r="P86" s="306"/>
      <c r="Q86" s="302"/>
      <c r="R86" s="311"/>
      <c r="S86" s="305"/>
      <c r="T86" s="306"/>
      <c r="U86" s="306"/>
      <c r="V86" s="306"/>
      <c r="W86" s="306"/>
      <c r="X86" s="306"/>
      <c r="Y86" s="306"/>
      <c r="Z86" s="306"/>
      <c r="AA86" s="306"/>
      <c r="AB86" s="306"/>
      <c r="AC86" s="306"/>
      <c r="AD86" s="306"/>
      <c r="AE86" s="306"/>
      <c r="AF86" s="306"/>
      <c r="AG86" s="306"/>
      <c r="AH86" s="306"/>
      <c r="AI86" s="306"/>
      <c r="AJ86" s="306"/>
      <c r="AK86" s="306"/>
      <c r="AL86" s="306"/>
      <c r="AM86" s="306"/>
      <c r="AN86" s="306"/>
      <c r="AO86" s="306"/>
      <c r="AP86" s="306"/>
      <c r="AQ86" s="306"/>
      <c r="AR86" s="306"/>
      <c r="AS86" s="306"/>
      <c r="AT86" s="306"/>
      <c r="AU86" s="306"/>
      <c r="AV86" s="306"/>
      <c r="AW86" s="306"/>
      <c r="AX86" s="306"/>
      <c r="AY86" s="306"/>
      <c r="AZ86" s="306"/>
      <c r="BA86" s="306"/>
      <c r="BB86" s="306"/>
      <c r="BC86" s="306"/>
      <c r="BD86" s="306"/>
      <c r="BE86" s="306"/>
      <c r="BF86" s="312"/>
      <c r="BH86" s="314">
        <f t="shared" si="5"/>
        <v>0</v>
      </c>
      <c r="BI86" s="183">
        <f t="shared" si="4"/>
        <v>0</v>
      </c>
      <c r="BJ86" s="147">
        <f t="shared" si="6"/>
        <v>0</v>
      </c>
    </row>
    <row r="87" spans="1:62" x14ac:dyDescent="0.3">
      <c r="A87" s="89">
        <v>85</v>
      </c>
      <c r="B87" s="300"/>
      <c r="C87" s="301"/>
      <c r="D87" s="302"/>
      <c r="E87" s="303"/>
      <c r="F87" s="300"/>
      <c r="G87" s="302"/>
      <c r="H87" s="304"/>
      <c r="I87" s="305"/>
      <c r="J87" s="306"/>
      <c r="K87" s="306"/>
      <c r="L87" s="307"/>
      <c r="M87" s="308"/>
      <c r="N87" s="309"/>
      <c r="O87" s="310"/>
      <c r="P87" s="306"/>
      <c r="Q87" s="302"/>
      <c r="R87" s="311"/>
      <c r="S87" s="305"/>
      <c r="T87" s="306"/>
      <c r="U87" s="306"/>
      <c r="V87" s="306"/>
      <c r="W87" s="306"/>
      <c r="X87" s="306"/>
      <c r="Y87" s="306"/>
      <c r="Z87" s="306"/>
      <c r="AA87" s="306"/>
      <c r="AB87" s="306"/>
      <c r="AC87" s="306"/>
      <c r="AD87" s="306"/>
      <c r="AE87" s="306"/>
      <c r="AF87" s="306"/>
      <c r="AG87" s="306"/>
      <c r="AH87" s="306"/>
      <c r="AI87" s="306"/>
      <c r="AJ87" s="306"/>
      <c r="AK87" s="306"/>
      <c r="AL87" s="306"/>
      <c r="AM87" s="306"/>
      <c r="AN87" s="306"/>
      <c r="AO87" s="306"/>
      <c r="AP87" s="306"/>
      <c r="AQ87" s="306"/>
      <c r="AR87" s="306"/>
      <c r="AS87" s="306"/>
      <c r="AT87" s="306"/>
      <c r="AU87" s="306"/>
      <c r="AV87" s="306"/>
      <c r="AW87" s="306"/>
      <c r="AX87" s="306"/>
      <c r="AY87" s="306"/>
      <c r="AZ87" s="306"/>
      <c r="BA87" s="306"/>
      <c r="BB87" s="306"/>
      <c r="BC87" s="306"/>
      <c r="BD87" s="306"/>
      <c r="BE87" s="306"/>
      <c r="BF87" s="312"/>
      <c r="BH87" s="314">
        <f t="shared" si="5"/>
        <v>0</v>
      </c>
      <c r="BI87" s="183">
        <f t="shared" ref="BI87:BI102" si="7">IF(I87="Yes",1,IF(J87="Yes",1,0))</f>
        <v>0</v>
      </c>
      <c r="BJ87" s="147">
        <f t="shared" si="6"/>
        <v>0</v>
      </c>
    </row>
    <row r="88" spans="1:62" x14ac:dyDescent="0.3">
      <c r="A88" s="89">
        <v>86</v>
      </c>
      <c r="B88" s="300"/>
      <c r="C88" s="301"/>
      <c r="D88" s="302"/>
      <c r="E88" s="303"/>
      <c r="F88" s="300"/>
      <c r="G88" s="302"/>
      <c r="H88" s="304"/>
      <c r="I88" s="305"/>
      <c r="J88" s="306"/>
      <c r="K88" s="306"/>
      <c r="L88" s="307"/>
      <c r="M88" s="308"/>
      <c r="N88" s="309"/>
      <c r="O88" s="310"/>
      <c r="P88" s="306"/>
      <c r="Q88" s="302"/>
      <c r="R88" s="311"/>
      <c r="S88" s="305"/>
      <c r="T88" s="306"/>
      <c r="U88" s="306"/>
      <c r="V88" s="306"/>
      <c r="W88" s="306"/>
      <c r="X88" s="306"/>
      <c r="Y88" s="306"/>
      <c r="Z88" s="306"/>
      <c r="AA88" s="306"/>
      <c r="AB88" s="306"/>
      <c r="AC88" s="306"/>
      <c r="AD88" s="306"/>
      <c r="AE88" s="306"/>
      <c r="AF88" s="306"/>
      <c r="AG88" s="306"/>
      <c r="AH88" s="306"/>
      <c r="AI88" s="306"/>
      <c r="AJ88" s="306"/>
      <c r="AK88" s="306"/>
      <c r="AL88" s="306"/>
      <c r="AM88" s="306"/>
      <c r="AN88" s="306"/>
      <c r="AO88" s="306"/>
      <c r="AP88" s="306"/>
      <c r="AQ88" s="306"/>
      <c r="AR88" s="306"/>
      <c r="AS88" s="306"/>
      <c r="AT88" s="306"/>
      <c r="AU88" s="306"/>
      <c r="AV88" s="306"/>
      <c r="AW88" s="306"/>
      <c r="AX88" s="306"/>
      <c r="AY88" s="306"/>
      <c r="AZ88" s="306"/>
      <c r="BA88" s="306"/>
      <c r="BB88" s="306"/>
      <c r="BC88" s="306"/>
      <c r="BD88" s="306"/>
      <c r="BE88" s="306"/>
      <c r="BF88" s="312"/>
      <c r="BH88" s="314">
        <f t="shared" si="5"/>
        <v>0</v>
      </c>
      <c r="BI88" s="183">
        <f t="shared" si="7"/>
        <v>0</v>
      </c>
      <c r="BJ88" s="147">
        <f t="shared" si="6"/>
        <v>0</v>
      </c>
    </row>
    <row r="89" spans="1:62" x14ac:dyDescent="0.3">
      <c r="A89" s="89">
        <v>87</v>
      </c>
      <c r="B89" s="300"/>
      <c r="C89" s="301"/>
      <c r="D89" s="302"/>
      <c r="E89" s="303"/>
      <c r="F89" s="300"/>
      <c r="G89" s="302"/>
      <c r="H89" s="304"/>
      <c r="I89" s="305"/>
      <c r="J89" s="306"/>
      <c r="K89" s="306"/>
      <c r="L89" s="307"/>
      <c r="M89" s="308"/>
      <c r="N89" s="309"/>
      <c r="O89" s="310"/>
      <c r="P89" s="306"/>
      <c r="Q89" s="302"/>
      <c r="R89" s="311"/>
      <c r="S89" s="305"/>
      <c r="T89" s="306"/>
      <c r="U89" s="306"/>
      <c r="V89" s="306"/>
      <c r="W89" s="306"/>
      <c r="X89" s="306"/>
      <c r="Y89" s="306"/>
      <c r="Z89" s="306"/>
      <c r="AA89" s="306"/>
      <c r="AB89" s="306"/>
      <c r="AC89" s="306"/>
      <c r="AD89" s="306"/>
      <c r="AE89" s="306"/>
      <c r="AF89" s="306"/>
      <c r="AG89" s="306"/>
      <c r="AH89" s="306"/>
      <c r="AI89" s="306"/>
      <c r="AJ89" s="306"/>
      <c r="AK89" s="306"/>
      <c r="AL89" s="306"/>
      <c r="AM89" s="306"/>
      <c r="AN89" s="306"/>
      <c r="AO89" s="306"/>
      <c r="AP89" s="306"/>
      <c r="AQ89" s="306"/>
      <c r="AR89" s="306"/>
      <c r="AS89" s="306"/>
      <c r="AT89" s="306"/>
      <c r="AU89" s="306"/>
      <c r="AV89" s="306"/>
      <c r="AW89" s="306"/>
      <c r="AX89" s="306"/>
      <c r="AY89" s="306"/>
      <c r="AZ89" s="306"/>
      <c r="BA89" s="306"/>
      <c r="BB89" s="306"/>
      <c r="BC89" s="306"/>
      <c r="BD89" s="306"/>
      <c r="BE89" s="306"/>
      <c r="BF89" s="312"/>
      <c r="BH89" s="314">
        <f t="shared" si="5"/>
        <v>0</v>
      </c>
      <c r="BI89" s="183">
        <f t="shared" si="7"/>
        <v>0</v>
      </c>
      <c r="BJ89" s="147">
        <f t="shared" si="6"/>
        <v>0</v>
      </c>
    </row>
    <row r="90" spans="1:62" x14ac:dyDescent="0.3">
      <c r="A90" s="89">
        <v>88</v>
      </c>
      <c r="B90" s="300"/>
      <c r="C90" s="301"/>
      <c r="D90" s="302"/>
      <c r="E90" s="303"/>
      <c r="F90" s="300"/>
      <c r="G90" s="302"/>
      <c r="H90" s="304"/>
      <c r="I90" s="305"/>
      <c r="J90" s="306"/>
      <c r="K90" s="306"/>
      <c r="L90" s="307"/>
      <c r="M90" s="308"/>
      <c r="N90" s="309"/>
      <c r="O90" s="310"/>
      <c r="P90" s="306"/>
      <c r="Q90" s="302"/>
      <c r="R90" s="311"/>
      <c r="S90" s="305"/>
      <c r="T90" s="306"/>
      <c r="U90" s="306"/>
      <c r="V90" s="306"/>
      <c r="W90" s="306"/>
      <c r="X90" s="306"/>
      <c r="Y90" s="306"/>
      <c r="Z90" s="306"/>
      <c r="AA90" s="306"/>
      <c r="AB90" s="306"/>
      <c r="AC90" s="306"/>
      <c r="AD90" s="306"/>
      <c r="AE90" s="306"/>
      <c r="AF90" s="306"/>
      <c r="AG90" s="306"/>
      <c r="AH90" s="306"/>
      <c r="AI90" s="306"/>
      <c r="AJ90" s="306"/>
      <c r="AK90" s="306"/>
      <c r="AL90" s="306"/>
      <c r="AM90" s="306"/>
      <c r="AN90" s="306"/>
      <c r="AO90" s="306"/>
      <c r="AP90" s="306"/>
      <c r="AQ90" s="306"/>
      <c r="AR90" s="306"/>
      <c r="AS90" s="306"/>
      <c r="AT90" s="306"/>
      <c r="AU90" s="306"/>
      <c r="AV90" s="306"/>
      <c r="AW90" s="306"/>
      <c r="AX90" s="306"/>
      <c r="AY90" s="306"/>
      <c r="AZ90" s="306"/>
      <c r="BA90" s="306"/>
      <c r="BB90" s="306"/>
      <c r="BC90" s="306"/>
      <c r="BD90" s="306"/>
      <c r="BE90" s="306"/>
      <c r="BF90" s="312"/>
      <c r="BH90" s="314">
        <f t="shared" si="5"/>
        <v>0</v>
      </c>
      <c r="BI90" s="183">
        <f t="shared" si="7"/>
        <v>0</v>
      </c>
      <c r="BJ90" s="147">
        <f t="shared" si="6"/>
        <v>0</v>
      </c>
    </row>
    <row r="91" spans="1:62" x14ac:dyDescent="0.3">
      <c r="A91" s="89">
        <v>89</v>
      </c>
      <c r="B91" s="300"/>
      <c r="C91" s="301"/>
      <c r="D91" s="302"/>
      <c r="E91" s="303"/>
      <c r="F91" s="300"/>
      <c r="G91" s="302"/>
      <c r="H91" s="304"/>
      <c r="I91" s="305"/>
      <c r="J91" s="306"/>
      <c r="K91" s="306"/>
      <c r="L91" s="307"/>
      <c r="M91" s="308"/>
      <c r="N91" s="309"/>
      <c r="O91" s="310"/>
      <c r="P91" s="306"/>
      <c r="Q91" s="302"/>
      <c r="R91" s="311"/>
      <c r="S91" s="305"/>
      <c r="T91" s="306"/>
      <c r="U91" s="306"/>
      <c r="V91" s="306"/>
      <c r="W91" s="306"/>
      <c r="X91" s="306"/>
      <c r="Y91" s="306"/>
      <c r="Z91" s="306"/>
      <c r="AA91" s="306"/>
      <c r="AB91" s="306"/>
      <c r="AC91" s="306"/>
      <c r="AD91" s="306"/>
      <c r="AE91" s="306"/>
      <c r="AF91" s="306"/>
      <c r="AG91" s="306"/>
      <c r="AH91" s="306"/>
      <c r="AI91" s="306"/>
      <c r="AJ91" s="306"/>
      <c r="AK91" s="306"/>
      <c r="AL91" s="306"/>
      <c r="AM91" s="306"/>
      <c r="AN91" s="306"/>
      <c r="AO91" s="306"/>
      <c r="AP91" s="306"/>
      <c r="AQ91" s="306"/>
      <c r="AR91" s="306"/>
      <c r="AS91" s="306"/>
      <c r="AT91" s="306"/>
      <c r="AU91" s="306"/>
      <c r="AV91" s="306"/>
      <c r="AW91" s="306"/>
      <c r="AX91" s="306"/>
      <c r="AY91" s="306"/>
      <c r="AZ91" s="306"/>
      <c r="BA91" s="306"/>
      <c r="BB91" s="306"/>
      <c r="BC91" s="306"/>
      <c r="BD91" s="306"/>
      <c r="BE91" s="306"/>
      <c r="BF91" s="312"/>
      <c r="BH91" s="314">
        <f t="shared" si="5"/>
        <v>0</v>
      </c>
      <c r="BI91" s="183">
        <f t="shared" si="7"/>
        <v>0</v>
      </c>
      <c r="BJ91" s="147">
        <f t="shared" si="6"/>
        <v>0</v>
      </c>
    </row>
    <row r="92" spans="1:62" x14ac:dyDescent="0.3">
      <c r="A92" s="89">
        <v>90</v>
      </c>
      <c r="B92" s="300"/>
      <c r="C92" s="301"/>
      <c r="D92" s="302"/>
      <c r="E92" s="303"/>
      <c r="F92" s="300"/>
      <c r="G92" s="302"/>
      <c r="H92" s="304"/>
      <c r="I92" s="305"/>
      <c r="J92" s="306"/>
      <c r="K92" s="306"/>
      <c r="L92" s="307"/>
      <c r="M92" s="308"/>
      <c r="N92" s="309"/>
      <c r="O92" s="310"/>
      <c r="P92" s="306"/>
      <c r="Q92" s="302"/>
      <c r="R92" s="311"/>
      <c r="S92" s="305"/>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6"/>
      <c r="AZ92" s="306"/>
      <c r="BA92" s="306"/>
      <c r="BB92" s="306"/>
      <c r="BC92" s="306"/>
      <c r="BD92" s="306"/>
      <c r="BE92" s="306"/>
      <c r="BF92" s="312"/>
      <c r="BH92" s="314">
        <f t="shared" si="5"/>
        <v>0</v>
      </c>
      <c r="BI92" s="183">
        <f t="shared" si="7"/>
        <v>0</v>
      </c>
      <c r="BJ92" s="147">
        <f t="shared" si="6"/>
        <v>0</v>
      </c>
    </row>
    <row r="93" spans="1:62" x14ac:dyDescent="0.3">
      <c r="A93" s="89">
        <v>91</v>
      </c>
      <c r="B93" s="300"/>
      <c r="C93" s="301"/>
      <c r="D93" s="302"/>
      <c r="E93" s="303"/>
      <c r="F93" s="300"/>
      <c r="G93" s="302"/>
      <c r="H93" s="304"/>
      <c r="I93" s="305"/>
      <c r="J93" s="306"/>
      <c r="K93" s="306"/>
      <c r="L93" s="307"/>
      <c r="M93" s="308"/>
      <c r="N93" s="309"/>
      <c r="O93" s="310"/>
      <c r="P93" s="306"/>
      <c r="Q93" s="302"/>
      <c r="R93" s="311"/>
      <c r="S93" s="305"/>
      <c r="T93" s="306"/>
      <c r="U93" s="306"/>
      <c r="V93" s="306"/>
      <c r="W93" s="306"/>
      <c r="X93" s="306"/>
      <c r="Y93" s="306"/>
      <c r="Z93" s="306"/>
      <c r="AA93" s="306"/>
      <c r="AB93" s="306"/>
      <c r="AC93" s="306"/>
      <c r="AD93" s="306"/>
      <c r="AE93" s="306"/>
      <c r="AF93" s="306"/>
      <c r="AG93" s="306"/>
      <c r="AH93" s="306"/>
      <c r="AI93" s="306"/>
      <c r="AJ93" s="306"/>
      <c r="AK93" s="306"/>
      <c r="AL93" s="306"/>
      <c r="AM93" s="306"/>
      <c r="AN93" s="306"/>
      <c r="AO93" s="306"/>
      <c r="AP93" s="306"/>
      <c r="AQ93" s="306"/>
      <c r="AR93" s="306"/>
      <c r="AS93" s="306"/>
      <c r="AT93" s="306"/>
      <c r="AU93" s="306"/>
      <c r="AV93" s="306"/>
      <c r="AW93" s="306"/>
      <c r="AX93" s="306"/>
      <c r="AY93" s="306"/>
      <c r="AZ93" s="306"/>
      <c r="BA93" s="306"/>
      <c r="BB93" s="306"/>
      <c r="BC93" s="306"/>
      <c r="BD93" s="306"/>
      <c r="BE93" s="306"/>
      <c r="BF93" s="312"/>
      <c r="BH93" s="314">
        <f t="shared" si="5"/>
        <v>0</v>
      </c>
      <c r="BI93" s="183">
        <f t="shared" si="7"/>
        <v>0</v>
      </c>
      <c r="BJ93" s="147">
        <f t="shared" si="6"/>
        <v>0</v>
      </c>
    </row>
    <row r="94" spans="1:62" x14ac:dyDescent="0.3">
      <c r="A94" s="89">
        <v>92</v>
      </c>
      <c r="B94" s="300"/>
      <c r="C94" s="301"/>
      <c r="D94" s="302"/>
      <c r="E94" s="303"/>
      <c r="F94" s="300"/>
      <c r="G94" s="302"/>
      <c r="H94" s="304"/>
      <c r="I94" s="305"/>
      <c r="J94" s="306"/>
      <c r="K94" s="306"/>
      <c r="L94" s="307"/>
      <c r="M94" s="308"/>
      <c r="N94" s="309"/>
      <c r="O94" s="310"/>
      <c r="P94" s="306"/>
      <c r="Q94" s="302"/>
      <c r="R94" s="311"/>
      <c r="S94" s="305"/>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6"/>
      <c r="AZ94" s="306"/>
      <c r="BA94" s="306"/>
      <c r="BB94" s="306"/>
      <c r="BC94" s="306"/>
      <c r="BD94" s="306"/>
      <c r="BE94" s="306"/>
      <c r="BF94" s="312"/>
      <c r="BH94" s="314">
        <f t="shared" si="5"/>
        <v>0</v>
      </c>
      <c r="BI94" s="183">
        <f t="shared" si="7"/>
        <v>0</v>
      </c>
      <c r="BJ94" s="147">
        <f t="shared" si="6"/>
        <v>0</v>
      </c>
    </row>
    <row r="95" spans="1:62" x14ac:dyDescent="0.3">
      <c r="A95" s="89">
        <v>93</v>
      </c>
      <c r="B95" s="300"/>
      <c r="C95" s="301"/>
      <c r="D95" s="302"/>
      <c r="E95" s="303"/>
      <c r="F95" s="300"/>
      <c r="G95" s="302"/>
      <c r="H95" s="304"/>
      <c r="I95" s="305"/>
      <c r="J95" s="306"/>
      <c r="K95" s="306"/>
      <c r="L95" s="307"/>
      <c r="M95" s="308"/>
      <c r="N95" s="309"/>
      <c r="O95" s="310"/>
      <c r="P95" s="306"/>
      <c r="Q95" s="302"/>
      <c r="R95" s="311"/>
      <c r="S95" s="305"/>
      <c r="T95" s="306"/>
      <c r="U95" s="306"/>
      <c r="V95" s="306"/>
      <c r="W95" s="306"/>
      <c r="X95" s="306"/>
      <c r="Y95" s="306"/>
      <c r="Z95" s="306"/>
      <c r="AA95" s="306"/>
      <c r="AB95" s="306"/>
      <c r="AC95" s="306"/>
      <c r="AD95" s="306"/>
      <c r="AE95" s="306"/>
      <c r="AF95" s="306"/>
      <c r="AG95" s="306"/>
      <c r="AH95" s="306"/>
      <c r="AI95" s="306"/>
      <c r="AJ95" s="306"/>
      <c r="AK95" s="306"/>
      <c r="AL95" s="306"/>
      <c r="AM95" s="306"/>
      <c r="AN95" s="306"/>
      <c r="AO95" s="306"/>
      <c r="AP95" s="306"/>
      <c r="AQ95" s="306"/>
      <c r="AR95" s="306"/>
      <c r="AS95" s="306"/>
      <c r="AT95" s="306"/>
      <c r="AU95" s="306"/>
      <c r="AV95" s="306"/>
      <c r="AW95" s="306"/>
      <c r="AX95" s="306"/>
      <c r="AY95" s="306"/>
      <c r="AZ95" s="306"/>
      <c r="BA95" s="306"/>
      <c r="BB95" s="306"/>
      <c r="BC95" s="306"/>
      <c r="BD95" s="306"/>
      <c r="BE95" s="306"/>
      <c r="BF95" s="312"/>
      <c r="BH95" s="314">
        <f t="shared" si="5"/>
        <v>0</v>
      </c>
      <c r="BI95" s="183">
        <f t="shared" si="7"/>
        <v>0</v>
      </c>
      <c r="BJ95" s="147">
        <f t="shared" si="6"/>
        <v>0</v>
      </c>
    </row>
    <row r="96" spans="1:62" x14ac:dyDescent="0.3">
      <c r="A96" s="89">
        <v>94</v>
      </c>
      <c r="B96" s="300"/>
      <c r="C96" s="301"/>
      <c r="D96" s="302"/>
      <c r="E96" s="303"/>
      <c r="F96" s="300"/>
      <c r="G96" s="302"/>
      <c r="H96" s="304"/>
      <c r="I96" s="305"/>
      <c r="J96" s="306"/>
      <c r="K96" s="306"/>
      <c r="L96" s="307"/>
      <c r="M96" s="308"/>
      <c r="N96" s="309"/>
      <c r="O96" s="310"/>
      <c r="P96" s="306"/>
      <c r="Q96" s="302"/>
      <c r="R96" s="311"/>
      <c r="S96" s="305"/>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6"/>
      <c r="AZ96" s="306"/>
      <c r="BA96" s="306"/>
      <c r="BB96" s="306"/>
      <c r="BC96" s="306"/>
      <c r="BD96" s="306"/>
      <c r="BE96" s="306"/>
      <c r="BF96" s="312"/>
      <c r="BH96" s="314">
        <f t="shared" si="5"/>
        <v>0</v>
      </c>
      <c r="BI96" s="183">
        <f t="shared" si="7"/>
        <v>0</v>
      </c>
      <c r="BJ96" s="147">
        <f t="shared" si="6"/>
        <v>0</v>
      </c>
    </row>
    <row r="97" spans="1:63" x14ac:dyDescent="0.3">
      <c r="A97" s="89">
        <v>95</v>
      </c>
      <c r="B97" s="300"/>
      <c r="C97" s="301"/>
      <c r="D97" s="302"/>
      <c r="E97" s="303"/>
      <c r="F97" s="300"/>
      <c r="G97" s="302"/>
      <c r="H97" s="304"/>
      <c r="I97" s="305"/>
      <c r="J97" s="306"/>
      <c r="K97" s="306"/>
      <c r="L97" s="307"/>
      <c r="M97" s="308"/>
      <c r="N97" s="309"/>
      <c r="O97" s="310"/>
      <c r="P97" s="306"/>
      <c r="Q97" s="302"/>
      <c r="R97" s="311"/>
      <c r="S97" s="305"/>
      <c r="T97" s="306"/>
      <c r="U97" s="306"/>
      <c r="V97" s="306"/>
      <c r="W97" s="306"/>
      <c r="X97" s="306"/>
      <c r="Y97" s="306"/>
      <c r="Z97" s="306"/>
      <c r="AA97" s="306"/>
      <c r="AB97" s="306"/>
      <c r="AC97" s="306"/>
      <c r="AD97" s="306"/>
      <c r="AE97" s="306"/>
      <c r="AF97" s="306"/>
      <c r="AG97" s="306"/>
      <c r="AH97" s="306"/>
      <c r="AI97" s="306"/>
      <c r="AJ97" s="306"/>
      <c r="AK97" s="306"/>
      <c r="AL97" s="306"/>
      <c r="AM97" s="306"/>
      <c r="AN97" s="306"/>
      <c r="AO97" s="306"/>
      <c r="AP97" s="306"/>
      <c r="AQ97" s="306"/>
      <c r="AR97" s="306"/>
      <c r="AS97" s="306"/>
      <c r="AT97" s="306"/>
      <c r="AU97" s="306"/>
      <c r="AV97" s="306"/>
      <c r="AW97" s="306"/>
      <c r="AX97" s="306"/>
      <c r="AY97" s="306"/>
      <c r="AZ97" s="306"/>
      <c r="BA97" s="306"/>
      <c r="BB97" s="306"/>
      <c r="BC97" s="306"/>
      <c r="BD97" s="306"/>
      <c r="BE97" s="306"/>
      <c r="BF97" s="312"/>
      <c r="BH97" s="314">
        <f t="shared" si="5"/>
        <v>0</v>
      </c>
      <c r="BI97" s="183">
        <f t="shared" si="7"/>
        <v>0</v>
      </c>
      <c r="BJ97" s="147">
        <f t="shared" si="6"/>
        <v>0</v>
      </c>
    </row>
    <row r="98" spans="1:63" x14ac:dyDescent="0.3">
      <c r="A98" s="89">
        <v>96</v>
      </c>
      <c r="B98" s="300"/>
      <c r="C98" s="301"/>
      <c r="D98" s="302"/>
      <c r="E98" s="303"/>
      <c r="F98" s="300"/>
      <c r="G98" s="302"/>
      <c r="H98" s="304"/>
      <c r="I98" s="305"/>
      <c r="J98" s="306"/>
      <c r="K98" s="306"/>
      <c r="L98" s="307"/>
      <c r="M98" s="308"/>
      <c r="N98" s="309"/>
      <c r="O98" s="310"/>
      <c r="P98" s="306"/>
      <c r="Q98" s="302"/>
      <c r="R98" s="311"/>
      <c r="S98" s="305"/>
      <c r="T98" s="306"/>
      <c r="U98" s="306"/>
      <c r="V98" s="306"/>
      <c r="W98" s="306"/>
      <c r="X98" s="306"/>
      <c r="Y98" s="306"/>
      <c r="Z98" s="306"/>
      <c r="AA98" s="306"/>
      <c r="AB98" s="306"/>
      <c r="AC98" s="306"/>
      <c r="AD98" s="306"/>
      <c r="AE98" s="306"/>
      <c r="AF98" s="306"/>
      <c r="AG98" s="306"/>
      <c r="AH98" s="306"/>
      <c r="AI98" s="306"/>
      <c r="AJ98" s="306"/>
      <c r="AK98" s="306"/>
      <c r="AL98" s="306"/>
      <c r="AM98" s="306"/>
      <c r="AN98" s="306"/>
      <c r="AO98" s="306"/>
      <c r="AP98" s="306"/>
      <c r="AQ98" s="306"/>
      <c r="AR98" s="306"/>
      <c r="AS98" s="306"/>
      <c r="AT98" s="306"/>
      <c r="AU98" s="306"/>
      <c r="AV98" s="306"/>
      <c r="AW98" s="306"/>
      <c r="AX98" s="306"/>
      <c r="AY98" s="306"/>
      <c r="AZ98" s="306"/>
      <c r="BA98" s="306"/>
      <c r="BB98" s="306"/>
      <c r="BC98" s="306"/>
      <c r="BD98" s="306"/>
      <c r="BE98" s="306"/>
      <c r="BF98" s="312"/>
      <c r="BH98" s="314">
        <f t="shared" si="5"/>
        <v>0</v>
      </c>
      <c r="BI98" s="183">
        <f t="shared" si="7"/>
        <v>0</v>
      </c>
      <c r="BJ98" s="147">
        <f t="shared" si="6"/>
        <v>0</v>
      </c>
    </row>
    <row r="99" spans="1:63" x14ac:dyDescent="0.3">
      <c r="A99" s="89">
        <v>97</v>
      </c>
      <c r="B99" s="300"/>
      <c r="C99" s="301"/>
      <c r="D99" s="302"/>
      <c r="E99" s="303"/>
      <c r="F99" s="300"/>
      <c r="G99" s="302"/>
      <c r="H99" s="304"/>
      <c r="I99" s="305"/>
      <c r="J99" s="306"/>
      <c r="K99" s="306"/>
      <c r="L99" s="307"/>
      <c r="M99" s="308"/>
      <c r="N99" s="309"/>
      <c r="O99" s="310"/>
      <c r="P99" s="306"/>
      <c r="Q99" s="302"/>
      <c r="R99" s="311"/>
      <c r="S99" s="305"/>
      <c r="T99" s="306"/>
      <c r="U99" s="306"/>
      <c r="V99" s="306"/>
      <c r="W99" s="306"/>
      <c r="X99" s="306"/>
      <c r="Y99" s="306"/>
      <c r="Z99" s="306"/>
      <c r="AA99" s="306"/>
      <c r="AB99" s="306"/>
      <c r="AC99" s="306"/>
      <c r="AD99" s="306"/>
      <c r="AE99" s="306"/>
      <c r="AF99" s="306"/>
      <c r="AG99" s="306"/>
      <c r="AH99" s="306"/>
      <c r="AI99" s="306"/>
      <c r="AJ99" s="306"/>
      <c r="AK99" s="306"/>
      <c r="AL99" s="306"/>
      <c r="AM99" s="306"/>
      <c r="AN99" s="306"/>
      <c r="AO99" s="306"/>
      <c r="AP99" s="306"/>
      <c r="AQ99" s="306"/>
      <c r="AR99" s="306"/>
      <c r="AS99" s="306"/>
      <c r="AT99" s="306"/>
      <c r="AU99" s="306"/>
      <c r="AV99" s="306"/>
      <c r="AW99" s="306"/>
      <c r="AX99" s="306"/>
      <c r="AY99" s="306"/>
      <c r="AZ99" s="306"/>
      <c r="BA99" s="306"/>
      <c r="BB99" s="306"/>
      <c r="BC99" s="306"/>
      <c r="BD99" s="306"/>
      <c r="BE99" s="306"/>
      <c r="BF99" s="312"/>
      <c r="BH99" s="314">
        <f t="shared" si="5"/>
        <v>0</v>
      </c>
      <c r="BI99" s="183">
        <f t="shared" si="7"/>
        <v>0</v>
      </c>
      <c r="BJ99" s="147">
        <f t="shared" si="6"/>
        <v>0</v>
      </c>
    </row>
    <row r="100" spans="1:63" x14ac:dyDescent="0.3">
      <c r="A100" s="89">
        <v>98</v>
      </c>
      <c r="B100" s="300"/>
      <c r="C100" s="301"/>
      <c r="D100" s="302"/>
      <c r="E100" s="303"/>
      <c r="F100" s="300"/>
      <c r="G100" s="302"/>
      <c r="H100" s="304"/>
      <c r="I100" s="305"/>
      <c r="J100" s="306"/>
      <c r="K100" s="306"/>
      <c r="L100" s="307"/>
      <c r="M100" s="308"/>
      <c r="N100" s="309"/>
      <c r="O100" s="310"/>
      <c r="P100" s="306"/>
      <c r="Q100" s="302"/>
      <c r="R100" s="311"/>
      <c r="S100" s="305"/>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6"/>
      <c r="AZ100" s="306"/>
      <c r="BA100" s="306"/>
      <c r="BB100" s="306"/>
      <c r="BC100" s="306"/>
      <c r="BD100" s="306"/>
      <c r="BE100" s="306"/>
      <c r="BF100" s="313"/>
      <c r="BG100" s="150"/>
      <c r="BH100" s="314">
        <f t="shared" si="5"/>
        <v>0</v>
      </c>
      <c r="BI100" s="183">
        <f t="shared" si="7"/>
        <v>0</v>
      </c>
      <c r="BJ100" s="147">
        <f t="shared" si="6"/>
        <v>0</v>
      </c>
    </row>
    <row r="101" spans="1:63" x14ac:dyDescent="0.3">
      <c r="A101" s="89">
        <v>99</v>
      </c>
      <c r="B101" s="300"/>
      <c r="C101" s="301"/>
      <c r="D101" s="302"/>
      <c r="E101" s="303"/>
      <c r="F101" s="300"/>
      <c r="G101" s="302"/>
      <c r="H101" s="304"/>
      <c r="I101" s="305"/>
      <c r="J101" s="306"/>
      <c r="K101" s="306"/>
      <c r="L101" s="307"/>
      <c r="M101" s="308"/>
      <c r="N101" s="309"/>
      <c r="O101" s="310"/>
      <c r="P101" s="306"/>
      <c r="Q101" s="302"/>
      <c r="R101" s="311"/>
      <c r="S101" s="305"/>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6"/>
      <c r="AY101" s="306"/>
      <c r="AZ101" s="306"/>
      <c r="BA101" s="306"/>
      <c r="BB101" s="306"/>
      <c r="BC101" s="306"/>
      <c r="BD101" s="306"/>
      <c r="BE101" s="306"/>
      <c r="BF101" s="312"/>
      <c r="BH101" s="314">
        <f t="shared" si="5"/>
        <v>0</v>
      </c>
      <c r="BI101" s="183">
        <f t="shared" si="7"/>
        <v>0</v>
      </c>
      <c r="BJ101" s="147">
        <f t="shared" si="6"/>
        <v>0</v>
      </c>
    </row>
    <row r="102" spans="1:63" x14ac:dyDescent="0.3">
      <c r="A102" s="89">
        <v>100</v>
      </c>
      <c r="B102" s="300"/>
      <c r="C102" s="301"/>
      <c r="D102" s="302"/>
      <c r="E102" s="303"/>
      <c r="F102" s="300"/>
      <c r="G102" s="302"/>
      <c r="H102" s="304"/>
      <c r="I102" s="305"/>
      <c r="J102" s="306"/>
      <c r="K102" s="306"/>
      <c r="L102" s="307"/>
      <c r="M102" s="308"/>
      <c r="N102" s="309"/>
      <c r="O102" s="310"/>
      <c r="P102" s="306"/>
      <c r="Q102" s="302"/>
      <c r="R102" s="311"/>
      <c r="S102" s="305"/>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c r="AU102" s="306"/>
      <c r="AV102" s="306"/>
      <c r="AW102" s="306"/>
      <c r="AX102" s="306"/>
      <c r="AY102" s="306"/>
      <c r="AZ102" s="306"/>
      <c r="BA102" s="306"/>
      <c r="BB102" s="306"/>
      <c r="BC102" s="306"/>
      <c r="BD102" s="306"/>
      <c r="BE102" s="306"/>
      <c r="BF102" s="312"/>
      <c r="BH102" s="314">
        <f t="shared" si="5"/>
        <v>0</v>
      </c>
      <c r="BI102" s="183">
        <f t="shared" si="7"/>
        <v>0</v>
      </c>
      <c r="BJ102" s="147">
        <f t="shared" si="6"/>
        <v>0</v>
      </c>
    </row>
    <row r="103" spans="1:63" s="93" customFormat="1" x14ac:dyDescent="0.3">
      <c r="A103" s="92"/>
      <c r="C103" s="94"/>
      <c r="D103" s="105"/>
      <c r="E103" s="109"/>
      <c r="G103" s="105"/>
      <c r="H103" s="115"/>
      <c r="I103" s="111"/>
      <c r="J103" s="92"/>
      <c r="K103" s="92"/>
      <c r="L103" s="121"/>
      <c r="M103" s="125"/>
      <c r="N103" s="129"/>
      <c r="O103" s="117"/>
      <c r="P103" s="92"/>
      <c r="Q103" s="105"/>
      <c r="R103" s="175"/>
      <c r="S103" s="111"/>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119"/>
      <c r="BG103" s="149"/>
      <c r="BH103" s="185"/>
      <c r="BI103" s="186"/>
      <c r="BJ103" s="148"/>
      <c r="BK103" s="145"/>
    </row>
    <row r="104" spans="1:63" s="158" customFormat="1" x14ac:dyDescent="0.3">
      <c r="A104" s="157"/>
      <c r="B104" s="169" t="s">
        <v>135</v>
      </c>
      <c r="C104" s="159"/>
      <c r="D104" s="160"/>
      <c r="E104" s="161"/>
      <c r="G104" s="160"/>
      <c r="H104" s="162"/>
      <c r="I104" s="163"/>
      <c r="J104" s="157"/>
      <c r="K104" s="157"/>
      <c r="L104" s="164"/>
      <c r="M104" s="165"/>
      <c r="N104" s="166"/>
      <c r="O104" s="167"/>
      <c r="P104" s="157"/>
      <c r="Q104" s="160"/>
      <c r="R104" s="176"/>
      <c r="S104" s="163">
        <f>COUNTA(S3:S102)</f>
        <v>0</v>
      </c>
      <c r="T104" s="163">
        <f>COUNTA(T3:T102)</f>
        <v>0</v>
      </c>
      <c r="U104" s="163">
        <f t="shared" ref="U104:BF104" si="8">COUNTA(U3:U102)</f>
        <v>0</v>
      </c>
      <c r="V104" s="163">
        <f t="shared" si="8"/>
        <v>0</v>
      </c>
      <c r="W104" s="163">
        <f t="shared" si="8"/>
        <v>0</v>
      </c>
      <c r="X104" s="163">
        <f t="shared" si="8"/>
        <v>0</v>
      </c>
      <c r="Y104" s="163">
        <f t="shared" si="8"/>
        <v>0</v>
      </c>
      <c r="Z104" s="163">
        <f t="shared" si="8"/>
        <v>0</v>
      </c>
      <c r="AA104" s="163">
        <f t="shared" si="8"/>
        <v>0</v>
      </c>
      <c r="AB104" s="163">
        <f t="shared" si="8"/>
        <v>0</v>
      </c>
      <c r="AC104" s="163">
        <f t="shared" si="8"/>
        <v>0</v>
      </c>
      <c r="AD104" s="163">
        <f t="shared" si="8"/>
        <v>0</v>
      </c>
      <c r="AE104" s="163">
        <f t="shared" si="8"/>
        <v>0</v>
      </c>
      <c r="AF104" s="163">
        <f t="shared" si="8"/>
        <v>0</v>
      </c>
      <c r="AG104" s="163">
        <f t="shared" si="8"/>
        <v>0</v>
      </c>
      <c r="AH104" s="163">
        <f t="shared" si="8"/>
        <v>0</v>
      </c>
      <c r="AI104" s="163">
        <f t="shared" si="8"/>
        <v>0</v>
      </c>
      <c r="AJ104" s="163">
        <f t="shared" si="8"/>
        <v>0</v>
      </c>
      <c r="AK104" s="163">
        <f t="shared" si="8"/>
        <v>0</v>
      </c>
      <c r="AL104" s="163">
        <f t="shared" si="8"/>
        <v>0</v>
      </c>
      <c r="AM104" s="163">
        <f t="shared" si="8"/>
        <v>0</v>
      </c>
      <c r="AN104" s="163">
        <f t="shared" si="8"/>
        <v>0</v>
      </c>
      <c r="AO104" s="163">
        <f t="shared" si="8"/>
        <v>0</v>
      </c>
      <c r="AP104" s="163">
        <f t="shared" si="8"/>
        <v>0</v>
      </c>
      <c r="AQ104" s="163">
        <f t="shared" si="8"/>
        <v>0</v>
      </c>
      <c r="AR104" s="163">
        <f t="shared" si="8"/>
        <v>0</v>
      </c>
      <c r="AS104" s="163">
        <f t="shared" si="8"/>
        <v>0</v>
      </c>
      <c r="AT104" s="163">
        <f t="shared" si="8"/>
        <v>0</v>
      </c>
      <c r="AU104" s="163">
        <f t="shared" si="8"/>
        <v>0</v>
      </c>
      <c r="AV104" s="163">
        <f t="shared" si="8"/>
        <v>0</v>
      </c>
      <c r="AW104" s="163">
        <f t="shared" si="8"/>
        <v>0</v>
      </c>
      <c r="AX104" s="163">
        <f t="shared" si="8"/>
        <v>0</v>
      </c>
      <c r="AY104" s="163">
        <f t="shared" si="8"/>
        <v>0</v>
      </c>
      <c r="AZ104" s="163">
        <f t="shared" si="8"/>
        <v>0</v>
      </c>
      <c r="BA104" s="163">
        <f t="shared" si="8"/>
        <v>0</v>
      </c>
      <c r="BB104" s="163">
        <f t="shared" si="8"/>
        <v>0</v>
      </c>
      <c r="BC104" s="163">
        <f t="shared" si="8"/>
        <v>0</v>
      </c>
      <c r="BD104" s="163">
        <f t="shared" si="8"/>
        <v>0</v>
      </c>
      <c r="BE104" s="163">
        <f t="shared" si="8"/>
        <v>0</v>
      </c>
      <c r="BF104" s="163">
        <f t="shared" si="8"/>
        <v>0</v>
      </c>
      <c r="BG104" s="168"/>
      <c r="BH104" s="184"/>
      <c r="BI104" s="187"/>
      <c r="BJ104" s="166"/>
      <c r="BK104" s="169" t="s">
        <v>136</v>
      </c>
    </row>
    <row r="105" spans="1:63" x14ac:dyDescent="0.3">
      <c r="BH105" s="184">
        <f>COUNTIF(BH3:BH102,1)</f>
        <v>0</v>
      </c>
      <c r="BI105" s="184">
        <f>COUNTIF(BI3:BI102,1)</f>
        <v>0</v>
      </c>
    </row>
  </sheetData>
  <sheetProtection sheet="1" objects="1" scenarios="1"/>
  <dataValidations count="1">
    <dataValidation type="list" allowBlank="1" showInputMessage="1" showErrorMessage="1" error="Type 1 if symptoms" prompt="Type in 1 if symptoms, otherwise leave blank" sqref="S3:BF102" xr:uid="{00000000-0002-0000-0100-000000000000}">
      <formula1>"1"</formula1>
    </dataValidation>
  </dataValidations>
  <pageMargins left="0.70866141732283472" right="0.70866141732283472" top="0.74803149606299213" bottom="0.74803149606299213" header="0.31496062992125984" footer="0.31496062992125984"/>
  <pageSetup paperSize="9" orientation="portrait" r:id="rId1"/>
  <headerFooter>
    <oddFooter>&amp;L&amp;8&amp;F / &amp;"-,Bold"&amp;A&amp;"-,Regular"     &amp;D&amp;R&amp;8&amp;P /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Ref!$A$6:$A$8</xm:f>
          </x14:formula1>
          <xm:sqref>D3:D102</xm:sqref>
        </x14:dataValidation>
        <x14:dataValidation type="list" allowBlank="1" showInputMessage="1" showErrorMessage="1" xr:uid="{00000000-0002-0000-0100-000002000000}">
          <x14:formula1>
            <xm:f>Ref!$B$6:$B$9</xm:f>
          </x14:formula1>
          <xm:sqref>E3:E102</xm:sqref>
        </x14:dataValidation>
        <x14:dataValidation type="list" allowBlank="1" showInputMessage="1" showErrorMessage="1" xr:uid="{00000000-0002-0000-0100-000003000000}">
          <x14:formula1>
            <xm:f>Ref!$C$6:$C$7</xm:f>
          </x14:formula1>
          <xm:sqref>I3:N102</xm:sqref>
        </x14:dataValidation>
        <x14:dataValidation type="list" allowBlank="1" showInputMessage="1" showErrorMessage="1" xr:uid="{00000000-0002-0000-0100-000004000000}">
          <x14:formula1>
            <xm:f>Ref!$E$6:$E$10</xm:f>
          </x14:formula1>
          <xm:sqref>P3:P102</xm:sqref>
        </x14:dataValidation>
        <x14:dataValidation type="list" allowBlank="1" showInputMessage="1" showErrorMessage="1" xr:uid="{00000000-0002-0000-0100-000005000000}">
          <x14:formula1>
            <xm:f>Facility!$B$13:$B$22</xm:f>
          </x14:formula1>
          <xm:sqref>F3:F102</xm:sqref>
        </x14:dataValidation>
        <x14:dataValidation type="list" allowBlank="1" showInputMessage="1" showErrorMessage="1" xr:uid="{00000000-0002-0000-0100-000006000000}">
          <x14:formula1>
            <xm:f>Facility!$G$13:$G$22</xm:f>
          </x14:formula1>
          <xm:sqref>G3:G102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1:L35"/>
  <sheetViews>
    <sheetView workbookViewId="0">
      <selection activeCell="C30" sqref="C30"/>
    </sheetView>
  </sheetViews>
  <sheetFormatPr defaultColWidth="9.109375" defaultRowHeight="14.4" x14ac:dyDescent="0.3"/>
  <cols>
    <col min="1" max="1" width="2.88671875" style="214" customWidth="1"/>
    <col min="2" max="2" width="32.33203125" style="214" customWidth="1"/>
    <col min="3" max="3" width="14.6640625" style="215" customWidth="1"/>
    <col min="4" max="4" width="2.88671875" style="214" customWidth="1"/>
    <col min="5" max="6" width="18.6640625" style="214" customWidth="1"/>
    <col min="7" max="7" width="9.109375" style="214"/>
    <col min="8" max="8" width="4" style="225" customWidth="1"/>
    <col min="9" max="9" width="4" style="274" customWidth="1"/>
    <col min="10" max="10" width="9.109375" style="214" customWidth="1"/>
    <col min="11" max="11" width="40.88671875" style="214" customWidth="1"/>
    <col min="12" max="12" width="3.88671875" style="214" customWidth="1"/>
    <col min="13" max="16384" width="9.109375" style="214"/>
  </cols>
  <sheetData>
    <row r="1" spans="2:12" ht="15" thickBot="1" x14ac:dyDescent="0.35"/>
    <row r="2" spans="2:12" ht="18" x14ac:dyDescent="0.3">
      <c r="B2" s="346" t="s">
        <v>260</v>
      </c>
      <c r="C2" s="347"/>
      <c r="D2" s="347"/>
      <c r="E2" s="347"/>
      <c r="F2" s="348"/>
      <c r="H2" s="268"/>
      <c r="I2" s="275"/>
      <c r="J2" s="14"/>
      <c r="K2" s="14"/>
      <c r="L2" s="15"/>
    </row>
    <row r="3" spans="2:12" ht="16.2" thickBot="1" x14ac:dyDescent="0.35">
      <c r="B3" s="349" t="s">
        <v>261</v>
      </c>
      <c r="C3" s="350"/>
      <c r="D3" s="350"/>
      <c r="E3" s="350"/>
      <c r="F3" s="351"/>
      <c r="H3" s="269"/>
      <c r="I3" s="276" t="s">
        <v>15</v>
      </c>
      <c r="J3" s="270"/>
      <c r="K3" s="18"/>
      <c r="L3" s="19"/>
    </row>
    <row r="4" spans="2:12" ht="15.6" x14ac:dyDescent="0.3">
      <c r="H4" s="269"/>
      <c r="I4" s="277"/>
      <c r="J4" s="270"/>
      <c r="K4" s="18"/>
      <c r="L4" s="19"/>
    </row>
    <row r="5" spans="2:12" ht="15.6" x14ac:dyDescent="0.3">
      <c r="B5" s="216" t="s">
        <v>276</v>
      </c>
      <c r="E5" s="352" t="str">
        <f>Facility!B36</f>
        <v>Metro South</v>
      </c>
      <c r="F5" s="353"/>
      <c r="H5" s="269"/>
      <c r="I5" s="278" t="s">
        <v>311</v>
      </c>
      <c r="J5" s="270"/>
      <c r="K5" s="18"/>
      <c r="L5" s="19"/>
    </row>
    <row r="6" spans="2:12" ht="15.6" x14ac:dyDescent="0.3">
      <c r="F6" s="221" t="s">
        <v>290</v>
      </c>
      <c r="H6" s="269"/>
      <c r="I6" s="277"/>
      <c r="J6" s="270"/>
      <c r="K6" s="18"/>
      <c r="L6" s="19"/>
    </row>
    <row r="7" spans="2:12" ht="15.6" x14ac:dyDescent="0.3">
      <c r="B7" s="214" t="s">
        <v>263</v>
      </c>
      <c r="C7" s="315"/>
      <c r="E7" s="216" t="s">
        <v>272</v>
      </c>
      <c r="F7" s="217"/>
      <c r="G7" s="217"/>
      <c r="H7" s="269"/>
      <c r="I7" s="278" t="s">
        <v>312</v>
      </c>
      <c r="J7" s="270"/>
      <c r="K7" s="18"/>
      <c r="L7" s="19"/>
    </row>
    <row r="8" spans="2:12" ht="13.5" customHeight="1" x14ac:dyDescent="0.3">
      <c r="E8" s="217"/>
      <c r="F8" s="217"/>
      <c r="G8" s="217"/>
      <c r="H8" s="269"/>
      <c r="I8" s="272" t="s">
        <v>27</v>
      </c>
      <c r="J8" s="24" t="s">
        <v>313</v>
      </c>
      <c r="K8" s="18"/>
      <c r="L8" s="19"/>
    </row>
    <row r="9" spans="2:12" ht="15" customHeight="1" x14ac:dyDescent="0.3">
      <c r="B9" s="214" t="s">
        <v>267</v>
      </c>
      <c r="C9" s="315"/>
      <c r="E9" s="340"/>
      <c r="F9" s="341"/>
      <c r="G9" s="217"/>
      <c r="H9" s="271"/>
      <c r="I9" s="279"/>
      <c r="J9" s="24" t="s">
        <v>314</v>
      </c>
      <c r="K9" s="24"/>
      <c r="L9" s="19"/>
    </row>
    <row r="10" spans="2:12" ht="13.5" customHeight="1" x14ac:dyDescent="0.3">
      <c r="E10" s="342"/>
      <c r="F10" s="343"/>
      <c r="G10" s="217"/>
      <c r="H10" s="271"/>
      <c r="I10" s="280"/>
      <c r="J10" s="267"/>
      <c r="K10" s="24"/>
      <c r="L10" s="19"/>
    </row>
    <row r="11" spans="2:12" ht="15.6" x14ac:dyDescent="0.3">
      <c r="B11" s="214" t="s">
        <v>262</v>
      </c>
      <c r="C11" s="317">
        <f>Linelist!S1</f>
        <v>0</v>
      </c>
      <c r="E11" s="342"/>
      <c r="F11" s="343"/>
      <c r="G11" s="217"/>
      <c r="H11" s="269"/>
      <c r="I11" s="277"/>
      <c r="J11" s="18"/>
      <c r="K11" s="18"/>
      <c r="L11" s="19"/>
    </row>
    <row r="12" spans="2:12" ht="13.5" customHeight="1" x14ac:dyDescent="0.3">
      <c r="B12" s="221" t="s">
        <v>275</v>
      </c>
      <c r="E12" s="342"/>
      <c r="F12" s="343"/>
      <c r="G12" s="217"/>
      <c r="H12" s="269"/>
      <c r="I12" s="277"/>
      <c r="J12" s="18"/>
      <c r="K12" s="18"/>
      <c r="L12" s="19"/>
    </row>
    <row r="13" spans="2:12" ht="15.6" x14ac:dyDescent="0.3">
      <c r="B13" s="214" t="s">
        <v>264</v>
      </c>
      <c r="C13" s="315"/>
      <c r="E13" s="344"/>
      <c r="F13" s="345"/>
      <c r="G13" s="217"/>
      <c r="H13" s="269"/>
      <c r="I13" s="277"/>
      <c r="J13" s="18"/>
      <c r="K13" s="18"/>
      <c r="L13" s="19"/>
    </row>
    <row r="14" spans="2:12" ht="13.5" customHeight="1" x14ac:dyDescent="0.3">
      <c r="F14" s="218" t="s">
        <v>273</v>
      </c>
      <c r="G14" s="217"/>
      <c r="H14" s="269"/>
      <c r="I14" s="277"/>
      <c r="J14" s="18"/>
      <c r="K14" s="18"/>
      <c r="L14" s="19"/>
    </row>
    <row r="15" spans="2:12" ht="15.6" x14ac:dyDescent="0.3">
      <c r="B15" s="214" t="s">
        <v>265</v>
      </c>
      <c r="C15" s="315"/>
      <c r="E15" s="216" t="s">
        <v>271</v>
      </c>
      <c r="G15" s="217"/>
      <c r="H15" s="269"/>
      <c r="I15" s="277"/>
      <c r="J15" s="18"/>
      <c r="K15" s="18"/>
      <c r="L15" s="19"/>
    </row>
    <row r="16" spans="2:12" ht="13.5" customHeight="1" x14ac:dyDescent="0.3">
      <c r="G16" s="217"/>
      <c r="H16" s="269"/>
      <c r="I16" s="277"/>
      <c r="J16" s="18"/>
      <c r="K16" s="18"/>
      <c r="L16" s="19"/>
    </row>
    <row r="17" spans="2:12" ht="15.6" x14ac:dyDescent="0.3">
      <c r="B17" s="214" t="s">
        <v>266</v>
      </c>
      <c r="C17" s="316"/>
      <c r="E17" s="340"/>
      <c r="F17" s="341"/>
      <c r="H17" s="269"/>
      <c r="I17" s="277"/>
      <c r="J17" s="18"/>
      <c r="K17" s="18"/>
      <c r="L17" s="19"/>
    </row>
    <row r="18" spans="2:12" ht="13.5" customHeight="1" x14ac:dyDescent="0.3">
      <c r="E18" s="342"/>
      <c r="F18" s="343"/>
      <c r="H18" s="269"/>
      <c r="I18" s="277"/>
      <c r="J18" s="18"/>
      <c r="K18" s="18"/>
      <c r="L18" s="19"/>
    </row>
    <row r="19" spans="2:12" ht="15.6" x14ac:dyDescent="0.3">
      <c r="B19" s="214" t="s">
        <v>268</v>
      </c>
      <c r="C19" s="318">
        <f>COUNTA(Linelist!O$3:O$102)</f>
        <v>0</v>
      </c>
      <c r="E19" s="344"/>
      <c r="F19" s="345"/>
      <c r="H19" s="269"/>
      <c r="I19" s="277"/>
      <c r="J19" s="18"/>
      <c r="K19" s="18"/>
      <c r="L19" s="19"/>
    </row>
    <row r="20" spans="2:12" ht="14.25" customHeight="1" x14ac:dyDescent="0.3">
      <c r="B20" s="221" t="s">
        <v>275</v>
      </c>
      <c r="F20" s="218" t="s">
        <v>273</v>
      </c>
      <c r="H20" s="269"/>
      <c r="I20" s="277"/>
      <c r="J20" s="18"/>
      <c r="K20" s="18"/>
      <c r="L20" s="19"/>
    </row>
    <row r="21" spans="2:12" ht="15.6" x14ac:dyDescent="0.3">
      <c r="B21" s="214" t="s">
        <v>269</v>
      </c>
      <c r="C21" s="316"/>
      <c r="E21" s="216" t="s">
        <v>156</v>
      </c>
      <c r="H21" s="269"/>
      <c r="I21" s="277"/>
      <c r="J21" s="18"/>
      <c r="K21" s="18"/>
      <c r="L21" s="19"/>
    </row>
    <row r="22" spans="2:12" ht="13.5" customHeight="1" x14ac:dyDescent="0.3">
      <c r="E22" s="219"/>
      <c r="H22" s="269"/>
      <c r="I22" s="277"/>
      <c r="J22" s="18"/>
      <c r="K22" s="18"/>
      <c r="L22" s="19"/>
    </row>
    <row r="23" spans="2:12" ht="15.6" x14ac:dyDescent="0.3">
      <c r="B23" s="214" t="s">
        <v>270</v>
      </c>
      <c r="C23" s="316"/>
      <c r="E23" s="354"/>
      <c r="F23" s="355"/>
      <c r="H23" s="269"/>
      <c r="I23" s="278" t="s">
        <v>315</v>
      </c>
      <c r="J23" s="18"/>
      <c r="K23" s="18"/>
      <c r="L23" s="19"/>
    </row>
    <row r="24" spans="2:12" ht="13.5" customHeight="1" x14ac:dyDescent="0.3">
      <c r="H24" s="269"/>
      <c r="I24" s="279" t="s">
        <v>27</v>
      </c>
      <c r="J24" s="24" t="s">
        <v>316</v>
      </c>
      <c r="K24" s="18"/>
      <c r="L24" s="19"/>
    </row>
    <row r="25" spans="2:12" ht="15.6" x14ac:dyDescent="0.3">
      <c r="C25" s="220" t="s">
        <v>274</v>
      </c>
      <c r="E25" s="340"/>
      <c r="F25" s="341"/>
      <c r="H25" s="269"/>
      <c r="I25" s="277"/>
      <c r="J25" s="18"/>
      <c r="K25" s="18"/>
      <c r="L25" s="19"/>
    </row>
    <row r="26" spans="2:12" ht="15.6" x14ac:dyDescent="0.3">
      <c r="C26" s="214"/>
      <c r="E26" s="342"/>
      <c r="F26" s="343"/>
      <c r="H26" s="269"/>
      <c r="I26" s="277"/>
      <c r="J26" s="18"/>
      <c r="K26" s="18"/>
      <c r="L26" s="19"/>
    </row>
    <row r="27" spans="2:12" ht="15.6" x14ac:dyDescent="0.3">
      <c r="C27" s="214"/>
      <c r="E27" s="344"/>
      <c r="F27" s="345"/>
      <c r="H27" s="269"/>
      <c r="I27" s="277"/>
      <c r="J27" s="18"/>
      <c r="K27" s="18"/>
      <c r="L27" s="19"/>
    </row>
    <row r="28" spans="2:12" ht="15.6" x14ac:dyDescent="0.3">
      <c r="C28" s="214"/>
      <c r="H28" s="269"/>
      <c r="I28" s="277"/>
      <c r="J28" s="18"/>
      <c r="K28" s="18"/>
      <c r="L28" s="19"/>
    </row>
    <row r="29" spans="2:12" ht="15.6" x14ac:dyDescent="0.3">
      <c r="C29" s="214"/>
      <c r="H29" s="269"/>
      <c r="I29" s="277"/>
      <c r="J29" s="18"/>
      <c r="K29" s="18"/>
      <c r="L29" s="19"/>
    </row>
    <row r="30" spans="2:12" ht="15.6" x14ac:dyDescent="0.3">
      <c r="B30" s="225" t="s">
        <v>277</v>
      </c>
      <c r="C30" s="316"/>
      <c r="E30" s="338"/>
      <c r="F30" s="339"/>
      <c r="H30" s="269"/>
      <c r="I30" s="278" t="s">
        <v>317</v>
      </c>
      <c r="J30" s="18"/>
      <c r="K30" s="18"/>
      <c r="L30" s="19"/>
    </row>
    <row r="31" spans="2:12" ht="15.6" x14ac:dyDescent="0.3">
      <c r="C31" s="224" t="s">
        <v>278</v>
      </c>
      <c r="H31" s="269"/>
      <c r="I31" s="279" t="s">
        <v>27</v>
      </c>
      <c r="J31" s="24" t="s">
        <v>316</v>
      </c>
      <c r="K31" s="18"/>
      <c r="L31" s="19"/>
    </row>
    <row r="32" spans="2:12" ht="15.6" x14ac:dyDescent="0.3">
      <c r="B32" s="225" t="s">
        <v>289</v>
      </c>
      <c r="C32" s="315"/>
      <c r="H32" s="273"/>
      <c r="I32" s="281"/>
      <c r="J32" s="21"/>
      <c r="K32" s="21"/>
      <c r="L32" s="22"/>
    </row>
    <row r="33" spans="3:3" x14ac:dyDescent="0.3">
      <c r="C33" s="214"/>
    </row>
    <row r="34" spans="3:3" x14ac:dyDescent="0.3">
      <c r="C34" s="214"/>
    </row>
    <row r="35" spans="3:3" x14ac:dyDescent="0.3">
      <c r="C35" s="214"/>
    </row>
  </sheetData>
  <sheetProtection sheet="1" objects="1" scenarios="1"/>
  <mergeCells count="8">
    <mergeCell ref="E30:F30"/>
    <mergeCell ref="E25:F27"/>
    <mergeCell ref="E9:F13"/>
    <mergeCell ref="B2:F2"/>
    <mergeCell ref="B3:F3"/>
    <mergeCell ref="E5:F5"/>
    <mergeCell ref="E17:F19"/>
    <mergeCell ref="E23:F23"/>
  </mergeCells>
  <dataValidations xWindow="455" yWindow="829" count="1">
    <dataValidation type="list" allowBlank="1" showInputMessage="1" showErrorMessage="1" prompt="Select Transmission from drop-down list" sqref="E23:F23" xr:uid="{00000000-0002-0000-0200-000000000000}">
      <formula1>"Person to person, Unknown"</formula1>
    </dataValidation>
  </dataValidations>
  <pageMargins left="0.7" right="0.7" top="0.75" bottom="0.75" header="0.3" footer="0.3"/>
  <extLst>
    <ext xmlns:x14="http://schemas.microsoft.com/office/spreadsheetml/2009/9/main" uri="{CCE6A557-97BC-4b89-ADB6-D9C93CAAB3DF}">
      <x14:dataValidations xmlns:xm="http://schemas.microsoft.com/office/excel/2006/main" xWindow="455" yWindow="829" count="1">
        <x14:dataValidation type="list" allowBlank="1" showInputMessage="1" showErrorMessage="1" prompt="Select Staff Position from drop-down list" xr:uid="{00000000-0002-0000-0200-000001000000}">
          <x14:formula1>
            <xm:f>Ref!$G$6:$G$12</xm:f>
          </x14:formula1>
          <xm:sqref>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J35"/>
  <sheetViews>
    <sheetView workbookViewId="0">
      <selection activeCell="N26" sqref="N26"/>
    </sheetView>
  </sheetViews>
  <sheetFormatPr defaultColWidth="9.109375" defaultRowHeight="14.4" x14ac:dyDescent="0.3"/>
  <cols>
    <col min="1" max="1" width="2.88671875" style="232" customWidth="1"/>
    <col min="2" max="2" width="26.6640625" style="232" customWidth="1"/>
    <col min="3" max="3" width="1.6640625" style="232" customWidth="1"/>
    <col min="4" max="4" width="11" style="232" customWidth="1"/>
    <col min="5" max="5" width="1.44140625" style="232" customWidth="1"/>
    <col min="6" max="6" width="11" style="232" customWidth="1"/>
    <col min="7" max="7" width="1.44140625" style="232" customWidth="1"/>
    <col min="8" max="8" width="11" style="232" customWidth="1"/>
    <col min="9" max="9" width="1.44140625" style="232" customWidth="1"/>
    <col min="10" max="10" width="11" style="232" customWidth="1"/>
    <col min="11" max="16384" width="9.109375" style="232"/>
  </cols>
  <sheetData>
    <row r="1" spans="2:10" ht="15" thickBot="1" x14ac:dyDescent="0.35"/>
    <row r="2" spans="2:10" ht="18" x14ac:dyDescent="0.3">
      <c r="B2" s="356" t="s">
        <v>291</v>
      </c>
      <c r="C2" s="357"/>
      <c r="D2" s="357"/>
      <c r="E2" s="357"/>
      <c r="F2" s="357"/>
      <c r="G2" s="357"/>
      <c r="H2" s="357"/>
      <c r="I2" s="357"/>
      <c r="J2" s="358"/>
    </row>
    <row r="3" spans="2:10" ht="18.600000000000001" thickBot="1" x14ac:dyDescent="0.35">
      <c r="B3" s="359" t="str">
        <f>Facility!D5</f>
        <v xml:space="preserve">AVALON VILLAGE </v>
      </c>
      <c r="C3" s="360"/>
      <c r="D3" s="360"/>
      <c r="E3" s="360"/>
      <c r="F3" s="360"/>
      <c r="G3" s="360"/>
      <c r="H3" s="360"/>
      <c r="I3" s="360"/>
      <c r="J3" s="361"/>
    </row>
    <row r="5" spans="2:10" x14ac:dyDescent="0.3">
      <c r="B5" s="233" t="s">
        <v>297</v>
      </c>
      <c r="C5" s="233"/>
      <c r="D5" s="243">
        <f>Linelist!S1</f>
        <v>0</v>
      </c>
      <c r="E5" s="239"/>
      <c r="F5" s="247" t="s">
        <v>304</v>
      </c>
      <c r="J5" s="235" t="s">
        <v>134</v>
      </c>
    </row>
    <row r="6" spans="2:10" ht="10.5" customHeight="1" x14ac:dyDescent="0.3">
      <c r="B6" s="233"/>
      <c r="C6" s="233"/>
      <c r="F6" s="248"/>
    </row>
    <row r="7" spans="2:10" x14ac:dyDescent="0.3">
      <c r="B7" s="233" t="s">
        <v>298</v>
      </c>
      <c r="C7" s="233"/>
      <c r="D7" s="243">
        <f>PHU!C7</f>
        <v>0</v>
      </c>
      <c r="E7" s="239"/>
      <c r="F7" s="248" t="s">
        <v>301</v>
      </c>
      <c r="J7" s="241">
        <f>D7-D5</f>
        <v>0</v>
      </c>
    </row>
    <row r="8" spans="2:10" ht="10.5" customHeight="1" x14ac:dyDescent="0.3">
      <c r="B8" s="233"/>
      <c r="C8" s="233"/>
      <c r="F8" s="248"/>
    </row>
    <row r="9" spans="2:10" x14ac:dyDescent="0.3">
      <c r="B9" s="233" t="s">
        <v>296</v>
      </c>
      <c r="C9" s="233"/>
      <c r="D9" s="243">
        <f>PHU!C13</f>
        <v>0</v>
      </c>
      <c r="E9" s="239"/>
      <c r="F9" s="248" t="s">
        <v>302</v>
      </c>
      <c r="J9" s="241">
        <f>D9-D5</f>
        <v>0</v>
      </c>
    </row>
    <row r="10" spans="2:10" ht="10.5" customHeight="1" x14ac:dyDescent="0.3">
      <c r="B10" s="233"/>
      <c r="C10" s="233"/>
      <c r="F10" s="248"/>
    </row>
    <row r="11" spans="2:10" x14ac:dyDescent="0.3">
      <c r="B11" s="233" t="s">
        <v>299</v>
      </c>
      <c r="C11" s="233"/>
      <c r="D11" s="243">
        <f>PHU!C15</f>
        <v>0</v>
      </c>
      <c r="E11" s="239"/>
      <c r="F11" s="248" t="s">
        <v>303</v>
      </c>
      <c r="J11" s="241">
        <f>D11-D5</f>
        <v>0</v>
      </c>
    </row>
    <row r="12" spans="2:10" ht="10.5" customHeight="1" x14ac:dyDescent="0.3">
      <c r="B12" s="233"/>
      <c r="C12" s="233"/>
      <c r="F12" s="248"/>
    </row>
    <row r="13" spans="2:10" x14ac:dyDescent="0.3">
      <c r="B13" s="233" t="s">
        <v>300</v>
      </c>
      <c r="C13" s="233"/>
      <c r="D13" s="243">
        <f>MIN(Linelist!O3:O102)</f>
        <v>0</v>
      </c>
      <c r="E13" s="239"/>
      <c r="F13" s="248" t="s">
        <v>305</v>
      </c>
      <c r="J13" s="241">
        <f>D13-D5</f>
        <v>0</v>
      </c>
    </row>
    <row r="14" spans="2:10" ht="10.5" customHeight="1" x14ac:dyDescent="0.3"/>
    <row r="15" spans="2:10" x14ac:dyDescent="0.3">
      <c r="B15" s="232" t="s">
        <v>308</v>
      </c>
      <c r="D15" s="241">
        <f>PHU!C19</f>
        <v>0</v>
      </c>
    </row>
    <row r="17" spans="2:10" x14ac:dyDescent="0.3">
      <c r="B17" s="238" t="s">
        <v>306</v>
      </c>
      <c r="C17" s="238"/>
      <c r="D17" s="234" t="s">
        <v>162</v>
      </c>
      <c r="E17" s="234"/>
      <c r="F17" s="234" t="s">
        <v>99</v>
      </c>
      <c r="G17" s="234"/>
      <c r="H17" s="234" t="s">
        <v>98</v>
      </c>
      <c r="I17" s="234"/>
      <c r="J17" s="234" t="s">
        <v>293</v>
      </c>
    </row>
    <row r="18" spans="2:10" ht="7.5" customHeight="1" x14ac:dyDescent="0.3">
      <c r="B18" s="238"/>
      <c r="C18" s="238"/>
      <c r="D18" s="234"/>
      <c r="E18" s="234"/>
      <c r="F18" s="234"/>
      <c r="G18" s="234"/>
      <c r="H18" s="234"/>
      <c r="I18" s="234"/>
      <c r="J18" s="234"/>
    </row>
    <row r="19" spans="2:10" x14ac:dyDescent="0.3">
      <c r="B19" s="232" t="s">
        <v>294</v>
      </c>
      <c r="D19" s="241">
        <f>Epi!F4</f>
        <v>0</v>
      </c>
      <c r="E19" s="235"/>
      <c r="F19" s="241">
        <f>Epi!G4</f>
        <v>0</v>
      </c>
      <c r="G19" s="235"/>
      <c r="H19" s="241">
        <f>Epi!H4+Epi!I4</f>
        <v>0</v>
      </c>
      <c r="I19" s="235"/>
      <c r="J19" s="244">
        <f>Epi!D4</f>
        <v>0</v>
      </c>
    </row>
    <row r="20" spans="2:10" ht="7.5" customHeight="1" x14ac:dyDescent="0.3">
      <c r="D20" s="235"/>
      <c r="E20" s="235"/>
      <c r="F20" s="235"/>
      <c r="G20" s="235"/>
      <c r="H20" s="235"/>
      <c r="I20" s="235"/>
      <c r="J20" s="235"/>
    </row>
    <row r="21" spans="2:10" x14ac:dyDescent="0.3">
      <c r="B21" s="232" t="s">
        <v>292</v>
      </c>
      <c r="D21" s="246" t="e">
        <f>Epi!AA2</f>
        <v>#DIV/0!</v>
      </c>
      <c r="E21" s="236"/>
      <c r="F21" s="246" t="e">
        <f>Epi!AD2</f>
        <v>#DIV/0!</v>
      </c>
      <c r="G21" s="236"/>
      <c r="H21" s="235"/>
      <c r="I21" s="235"/>
      <c r="J21" s="235"/>
    </row>
    <row r="22" spans="2:10" ht="7.5" customHeight="1" x14ac:dyDescent="0.3">
      <c r="D22" s="236"/>
      <c r="E22" s="236"/>
      <c r="F22" s="236"/>
      <c r="G22" s="236"/>
      <c r="H22" s="235"/>
      <c r="I22" s="235"/>
      <c r="J22" s="235"/>
    </row>
    <row r="23" spans="2:10" x14ac:dyDescent="0.3">
      <c r="B23" s="232" t="s">
        <v>295</v>
      </c>
      <c r="D23" s="242" t="e">
        <f>Epi!Z15</f>
        <v>#DIV/0!</v>
      </c>
      <c r="E23" s="237"/>
      <c r="F23" s="242" t="e">
        <f>Epi!AC15</f>
        <v>#DIV/0!</v>
      </c>
      <c r="G23" s="237"/>
      <c r="H23" s="242" t="e">
        <f>Epi!AF15</f>
        <v>#DIV/0!</v>
      </c>
      <c r="I23" s="237"/>
      <c r="J23" s="245" t="e">
        <f>Epi!W15</f>
        <v>#DIV/0!</v>
      </c>
    </row>
    <row r="24" spans="2:10" ht="7.5" customHeight="1" x14ac:dyDescent="0.3">
      <c r="D24" s="237"/>
      <c r="E24" s="237"/>
      <c r="F24" s="237"/>
      <c r="G24" s="237"/>
      <c r="H24" s="237"/>
      <c r="I24" s="237"/>
      <c r="J24" s="237"/>
    </row>
    <row r="25" spans="2:10" x14ac:dyDescent="0.3">
      <c r="B25" s="232" t="s">
        <v>307</v>
      </c>
      <c r="D25" s="241">
        <f>Facility!D7</f>
        <v>0</v>
      </c>
      <c r="F25" s="241">
        <f>Facility!D9</f>
        <v>0</v>
      </c>
    </row>
    <row r="26" spans="2:10" x14ac:dyDescent="0.3">
      <c r="C26" s="238"/>
      <c r="E26" s="235"/>
    </row>
    <row r="27" spans="2:10" x14ac:dyDescent="0.3">
      <c r="D27" s="235"/>
      <c r="E27" s="235"/>
    </row>
    <row r="28" spans="2:10" x14ac:dyDescent="0.3">
      <c r="B28" s="238" t="s">
        <v>310</v>
      </c>
      <c r="D28" s="249" t="s">
        <v>66</v>
      </c>
      <c r="E28" s="235"/>
      <c r="F28" s="249" t="s">
        <v>309</v>
      </c>
    </row>
    <row r="29" spans="2:10" ht="7.5" customHeight="1" x14ac:dyDescent="0.3">
      <c r="E29" s="240"/>
    </row>
    <row r="30" spans="2:10" x14ac:dyDescent="0.3">
      <c r="B30" s="250" t="s">
        <v>29</v>
      </c>
      <c r="D30" s="254">
        <f>Epi!W6</f>
        <v>0</v>
      </c>
      <c r="E30" s="235"/>
      <c r="F30" s="258" t="e">
        <f>Epi!X6</f>
        <v>#DIV/0!</v>
      </c>
    </row>
    <row r="31" spans="2:10" x14ac:dyDescent="0.3">
      <c r="B31" s="251" t="s">
        <v>30</v>
      </c>
      <c r="D31" s="255">
        <f>Epi!W7</f>
        <v>0</v>
      </c>
      <c r="E31" s="240"/>
      <c r="F31" s="259" t="e">
        <f>Epi!X7</f>
        <v>#DIV/0!</v>
      </c>
    </row>
    <row r="32" spans="2:10" x14ac:dyDescent="0.3">
      <c r="B32" s="251" t="s">
        <v>31</v>
      </c>
      <c r="D32" s="255">
        <f>Epi!W8</f>
        <v>0</v>
      </c>
      <c r="E32" s="235"/>
      <c r="F32" s="259" t="e">
        <f>Epi!X8</f>
        <v>#DIV/0!</v>
      </c>
    </row>
    <row r="33" spans="2:6" x14ac:dyDescent="0.3">
      <c r="B33" s="251" t="s">
        <v>119</v>
      </c>
      <c r="D33" s="255">
        <f>Epi!W9</f>
        <v>0</v>
      </c>
      <c r="E33" s="240"/>
      <c r="F33" s="259" t="e">
        <f>Epi!X9</f>
        <v>#DIV/0!</v>
      </c>
    </row>
    <row r="34" spans="2:6" x14ac:dyDescent="0.3">
      <c r="B34" s="252" t="s">
        <v>120</v>
      </c>
      <c r="D34" s="256">
        <f>Epi!W10</f>
        <v>0</v>
      </c>
      <c r="E34" s="235"/>
      <c r="F34" s="260" t="e">
        <f>Epi!X10</f>
        <v>#DIV/0!</v>
      </c>
    </row>
    <row r="35" spans="2:6" x14ac:dyDescent="0.3">
      <c r="B35" s="253" t="s">
        <v>123</v>
      </c>
      <c r="D35" s="257">
        <f>Epi!W11</f>
        <v>0</v>
      </c>
      <c r="E35" s="240"/>
      <c r="F35" s="261" t="e">
        <f>Epi!X11</f>
        <v>#DIV/0!</v>
      </c>
    </row>
  </sheetData>
  <sheetProtection sheet="1" objects="1" scenarios="1"/>
  <mergeCells count="2">
    <mergeCell ref="B2:J2"/>
    <mergeCell ref="B3:J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499984740745262"/>
  </sheetPr>
  <dimension ref="A2:CG176"/>
  <sheetViews>
    <sheetView zoomScaleNormal="100" workbookViewId="0">
      <selection activeCell="A10" sqref="A10"/>
    </sheetView>
  </sheetViews>
  <sheetFormatPr defaultColWidth="1.33203125" defaultRowHeight="14.4" x14ac:dyDescent="0.3"/>
  <cols>
    <col min="1" max="1" width="3.109375" style="193" customWidth="1"/>
    <col min="2" max="39" width="1.33203125" style="192" customWidth="1"/>
    <col min="40" max="40" width="2.109375" style="192" customWidth="1"/>
    <col min="41" max="67" width="1.33203125" style="192" customWidth="1"/>
    <col min="68" max="68" width="9.33203125" style="192" customWidth="1"/>
    <col min="69" max="255" width="1.33203125" style="192"/>
    <col min="256" max="256" width="3.109375" style="192" customWidth="1"/>
    <col min="257" max="294" width="1.33203125" style="192" customWidth="1"/>
    <col min="295" max="295" width="2.109375" style="192" customWidth="1"/>
    <col min="296" max="322" width="1.33203125" style="192" customWidth="1"/>
    <col min="323" max="323" width="9.33203125" style="192" customWidth="1"/>
    <col min="324" max="511" width="1.33203125" style="192"/>
    <col min="512" max="512" width="3.109375" style="192" customWidth="1"/>
    <col min="513" max="550" width="1.33203125" style="192" customWidth="1"/>
    <col min="551" max="551" width="2.109375" style="192" customWidth="1"/>
    <col min="552" max="578" width="1.33203125" style="192" customWidth="1"/>
    <col min="579" max="579" width="9.33203125" style="192" customWidth="1"/>
    <col min="580" max="767" width="1.33203125" style="192"/>
    <col min="768" max="768" width="3.109375" style="192" customWidth="1"/>
    <col min="769" max="806" width="1.33203125" style="192" customWidth="1"/>
    <col min="807" max="807" width="2.109375" style="192" customWidth="1"/>
    <col min="808" max="834" width="1.33203125" style="192" customWidth="1"/>
    <col min="835" max="835" width="9.33203125" style="192" customWidth="1"/>
    <col min="836" max="1023" width="1.33203125" style="192"/>
    <col min="1024" max="1024" width="3.109375" style="192" customWidth="1"/>
    <col min="1025" max="1062" width="1.33203125" style="192" customWidth="1"/>
    <col min="1063" max="1063" width="2.109375" style="192" customWidth="1"/>
    <col min="1064" max="1090" width="1.33203125" style="192" customWidth="1"/>
    <col min="1091" max="1091" width="9.33203125" style="192" customWidth="1"/>
    <col min="1092" max="1279" width="1.33203125" style="192"/>
    <col min="1280" max="1280" width="3.109375" style="192" customWidth="1"/>
    <col min="1281" max="1318" width="1.33203125" style="192" customWidth="1"/>
    <col min="1319" max="1319" width="2.109375" style="192" customWidth="1"/>
    <col min="1320" max="1346" width="1.33203125" style="192" customWidth="1"/>
    <col min="1347" max="1347" width="9.33203125" style="192" customWidth="1"/>
    <col min="1348" max="1535" width="1.33203125" style="192"/>
    <col min="1536" max="1536" width="3.109375" style="192" customWidth="1"/>
    <col min="1537" max="1574" width="1.33203125" style="192" customWidth="1"/>
    <col min="1575" max="1575" width="2.109375" style="192" customWidth="1"/>
    <col min="1576" max="1602" width="1.33203125" style="192" customWidth="1"/>
    <col min="1603" max="1603" width="9.33203125" style="192" customWidth="1"/>
    <col min="1604" max="1791" width="1.33203125" style="192"/>
    <col min="1792" max="1792" width="3.109375" style="192" customWidth="1"/>
    <col min="1793" max="1830" width="1.33203125" style="192" customWidth="1"/>
    <col min="1831" max="1831" width="2.109375" style="192" customWidth="1"/>
    <col min="1832" max="1858" width="1.33203125" style="192" customWidth="1"/>
    <col min="1859" max="1859" width="9.33203125" style="192" customWidth="1"/>
    <col min="1860" max="2047" width="1.33203125" style="192"/>
    <col min="2048" max="2048" width="3.109375" style="192" customWidth="1"/>
    <col min="2049" max="2086" width="1.33203125" style="192" customWidth="1"/>
    <col min="2087" max="2087" width="2.109375" style="192" customWidth="1"/>
    <col min="2088" max="2114" width="1.33203125" style="192" customWidth="1"/>
    <col min="2115" max="2115" width="9.33203125" style="192" customWidth="1"/>
    <col min="2116" max="2303" width="1.33203125" style="192"/>
    <col min="2304" max="2304" width="3.109375" style="192" customWidth="1"/>
    <col min="2305" max="2342" width="1.33203125" style="192" customWidth="1"/>
    <col min="2343" max="2343" width="2.109375" style="192" customWidth="1"/>
    <col min="2344" max="2370" width="1.33203125" style="192" customWidth="1"/>
    <col min="2371" max="2371" width="9.33203125" style="192" customWidth="1"/>
    <col min="2372" max="2559" width="1.33203125" style="192"/>
    <col min="2560" max="2560" width="3.109375" style="192" customWidth="1"/>
    <col min="2561" max="2598" width="1.33203125" style="192" customWidth="1"/>
    <col min="2599" max="2599" width="2.109375" style="192" customWidth="1"/>
    <col min="2600" max="2626" width="1.33203125" style="192" customWidth="1"/>
    <col min="2627" max="2627" width="9.33203125" style="192" customWidth="1"/>
    <col min="2628" max="2815" width="1.33203125" style="192"/>
    <col min="2816" max="2816" width="3.109375" style="192" customWidth="1"/>
    <col min="2817" max="2854" width="1.33203125" style="192" customWidth="1"/>
    <col min="2855" max="2855" width="2.109375" style="192" customWidth="1"/>
    <col min="2856" max="2882" width="1.33203125" style="192" customWidth="1"/>
    <col min="2883" max="2883" width="9.33203125" style="192" customWidth="1"/>
    <col min="2884" max="3071" width="1.33203125" style="192"/>
    <col min="3072" max="3072" width="3.109375" style="192" customWidth="1"/>
    <col min="3073" max="3110" width="1.33203125" style="192" customWidth="1"/>
    <col min="3111" max="3111" width="2.109375" style="192" customWidth="1"/>
    <col min="3112" max="3138" width="1.33203125" style="192" customWidth="1"/>
    <col min="3139" max="3139" width="9.33203125" style="192" customWidth="1"/>
    <col min="3140" max="3327" width="1.33203125" style="192"/>
    <col min="3328" max="3328" width="3.109375" style="192" customWidth="1"/>
    <col min="3329" max="3366" width="1.33203125" style="192" customWidth="1"/>
    <col min="3367" max="3367" width="2.109375" style="192" customWidth="1"/>
    <col min="3368" max="3394" width="1.33203125" style="192" customWidth="1"/>
    <col min="3395" max="3395" width="9.33203125" style="192" customWidth="1"/>
    <col min="3396" max="3583" width="1.33203125" style="192"/>
    <col min="3584" max="3584" width="3.109375" style="192" customWidth="1"/>
    <col min="3585" max="3622" width="1.33203125" style="192" customWidth="1"/>
    <col min="3623" max="3623" width="2.109375" style="192" customWidth="1"/>
    <col min="3624" max="3650" width="1.33203125" style="192" customWidth="1"/>
    <col min="3651" max="3651" width="9.33203125" style="192" customWidth="1"/>
    <col min="3652" max="3839" width="1.33203125" style="192"/>
    <col min="3840" max="3840" width="3.109375" style="192" customWidth="1"/>
    <col min="3841" max="3878" width="1.33203125" style="192" customWidth="1"/>
    <col min="3879" max="3879" width="2.109375" style="192" customWidth="1"/>
    <col min="3880" max="3906" width="1.33203125" style="192" customWidth="1"/>
    <col min="3907" max="3907" width="9.33203125" style="192" customWidth="1"/>
    <col min="3908" max="4095" width="1.33203125" style="192"/>
    <col min="4096" max="4096" width="3.109375" style="192" customWidth="1"/>
    <col min="4097" max="4134" width="1.33203125" style="192" customWidth="1"/>
    <col min="4135" max="4135" width="2.109375" style="192" customWidth="1"/>
    <col min="4136" max="4162" width="1.33203125" style="192" customWidth="1"/>
    <col min="4163" max="4163" width="9.33203125" style="192" customWidth="1"/>
    <col min="4164" max="4351" width="1.33203125" style="192"/>
    <col min="4352" max="4352" width="3.109375" style="192" customWidth="1"/>
    <col min="4353" max="4390" width="1.33203125" style="192" customWidth="1"/>
    <col min="4391" max="4391" width="2.109375" style="192" customWidth="1"/>
    <col min="4392" max="4418" width="1.33203125" style="192" customWidth="1"/>
    <col min="4419" max="4419" width="9.33203125" style="192" customWidth="1"/>
    <col min="4420" max="4607" width="1.33203125" style="192"/>
    <col min="4608" max="4608" width="3.109375" style="192" customWidth="1"/>
    <col min="4609" max="4646" width="1.33203125" style="192" customWidth="1"/>
    <col min="4647" max="4647" width="2.109375" style="192" customWidth="1"/>
    <col min="4648" max="4674" width="1.33203125" style="192" customWidth="1"/>
    <col min="4675" max="4675" width="9.33203125" style="192" customWidth="1"/>
    <col min="4676" max="4863" width="1.33203125" style="192"/>
    <col min="4864" max="4864" width="3.109375" style="192" customWidth="1"/>
    <col min="4865" max="4902" width="1.33203125" style="192" customWidth="1"/>
    <col min="4903" max="4903" width="2.109375" style="192" customWidth="1"/>
    <col min="4904" max="4930" width="1.33203125" style="192" customWidth="1"/>
    <col min="4931" max="4931" width="9.33203125" style="192" customWidth="1"/>
    <col min="4932" max="5119" width="1.33203125" style="192"/>
    <col min="5120" max="5120" width="3.109375" style="192" customWidth="1"/>
    <col min="5121" max="5158" width="1.33203125" style="192" customWidth="1"/>
    <col min="5159" max="5159" width="2.109375" style="192" customWidth="1"/>
    <col min="5160" max="5186" width="1.33203125" style="192" customWidth="1"/>
    <col min="5187" max="5187" width="9.33203125" style="192" customWidth="1"/>
    <col min="5188" max="5375" width="1.33203125" style="192"/>
    <col min="5376" max="5376" width="3.109375" style="192" customWidth="1"/>
    <col min="5377" max="5414" width="1.33203125" style="192" customWidth="1"/>
    <col min="5415" max="5415" width="2.109375" style="192" customWidth="1"/>
    <col min="5416" max="5442" width="1.33203125" style="192" customWidth="1"/>
    <col min="5443" max="5443" width="9.33203125" style="192" customWidth="1"/>
    <col min="5444" max="5631" width="1.33203125" style="192"/>
    <col min="5632" max="5632" width="3.109375" style="192" customWidth="1"/>
    <col min="5633" max="5670" width="1.33203125" style="192" customWidth="1"/>
    <col min="5671" max="5671" width="2.109375" style="192" customWidth="1"/>
    <col min="5672" max="5698" width="1.33203125" style="192" customWidth="1"/>
    <col min="5699" max="5699" width="9.33203125" style="192" customWidth="1"/>
    <col min="5700" max="5887" width="1.33203125" style="192"/>
    <col min="5888" max="5888" width="3.109375" style="192" customWidth="1"/>
    <col min="5889" max="5926" width="1.33203125" style="192" customWidth="1"/>
    <col min="5927" max="5927" width="2.109375" style="192" customWidth="1"/>
    <col min="5928" max="5954" width="1.33203125" style="192" customWidth="1"/>
    <col min="5955" max="5955" width="9.33203125" style="192" customWidth="1"/>
    <col min="5956" max="6143" width="1.33203125" style="192"/>
    <col min="6144" max="6144" width="3.109375" style="192" customWidth="1"/>
    <col min="6145" max="6182" width="1.33203125" style="192" customWidth="1"/>
    <col min="6183" max="6183" width="2.109375" style="192" customWidth="1"/>
    <col min="6184" max="6210" width="1.33203125" style="192" customWidth="1"/>
    <col min="6211" max="6211" width="9.33203125" style="192" customWidth="1"/>
    <col min="6212" max="6399" width="1.33203125" style="192"/>
    <col min="6400" max="6400" width="3.109375" style="192" customWidth="1"/>
    <col min="6401" max="6438" width="1.33203125" style="192" customWidth="1"/>
    <col min="6439" max="6439" width="2.109375" style="192" customWidth="1"/>
    <col min="6440" max="6466" width="1.33203125" style="192" customWidth="1"/>
    <col min="6467" max="6467" width="9.33203125" style="192" customWidth="1"/>
    <col min="6468" max="6655" width="1.33203125" style="192"/>
    <col min="6656" max="6656" width="3.109375" style="192" customWidth="1"/>
    <col min="6657" max="6694" width="1.33203125" style="192" customWidth="1"/>
    <col min="6695" max="6695" width="2.109375" style="192" customWidth="1"/>
    <col min="6696" max="6722" width="1.33203125" style="192" customWidth="1"/>
    <col min="6723" max="6723" width="9.33203125" style="192" customWidth="1"/>
    <col min="6724" max="6911" width="1.33203125" style="192"/>
    <col min="6912" max="6912" width="3.109375" style="192" customWidth="1"/>
    <col min="6913" max="6950" width="1.33203125" style="192" customWidth="1"/>
    <col min="6951" max="6951" width="2.109375" style="192" customWidth="1"/>
    <col min="6952" max="6978" width="1.33203125" style="192" customWidth="1"/>
    <col min="6979" max="6979" width="9.33203125" style="192" customWidth="1"/>
    <col min="6980" max="7167" width="1.33203125" style="192"/>
    <col min="7168" max="7168" width="3.109375" style="192" customWidth="1"/>
    <col min="7169" max="7206" width="1.33203125" style="192" customWidth="1"/>
    <col min="7207" max="7207" width="2.109375" style="192" customWidth="1"/>
    <col min="7208" max="7234" width="1.33203125" style="192" customWidth="1"/>
    <col min="7235" max="7235" width="9.33203125" style="192" customWidth="1"/>
    <col min="7236" max="7423" width="1.33203125" style="192"/>
    <col min="7424" max="7424" width="3.109375" style="192" customWidth="1"/>
    <col min="7425" max="7462" width="1.33203125" style="192" customWidth="1"/>
    <col min="7463" max="7463" width="2.109375" style="192" customWidth="1"/>
    <col min="7464" max="7490" width="1.33203125" style="192" customWidth="1"/>
    <col min="7491" max="7491" width="9.33203125" style="192" customWidth="1"/>
    <col min="7492" max="7679" width="1.33203125" style="192"/>
    <col min="7680" max="7680" width="3.109375" style="192" customWidth="1"/>
    <col min="7681" max="7718" width="1.33203125" style="192" customWidth="1"/>
    <col min="7719" max="7719" width="2.109375" style="192" customWidth="1"/>
    <col min="7720" max="7746" width="1.33203125" style="192" customWidth="1"/>
    <col min="7747" max="7747" width="9.33203125" style="192" customWidth="1"/>
    <col min="7748" max="7935" width="1.33203125" style="192"/>
    <col min="7936" max="7936" width="3.109375" style="192" customWidth="1"/>
    <col min="7937" max="7974" width="1.33203125" style="192" customWidth="1"/>
    <col min="7975" max="7975" width="2.109375" style="192" customWidth="1"/>
    <col min="7976" max="8002" width="1.33203125" style="192" customWidth="1"/>
    <col min="8003" max="8003" width="9.33203125" style="192" customWidth="1"/>
    <col min="8004" max="8191" width="1.33203125" style="192"/>
    <col min="8192" max="8192" width="3.109375" style="192" customWidth="1"/>
    <col min="8193" max="8230" width="1.33203125" style="192" customWidth="1"/>
    <col min="8231" max="8231" width="2.109375" style="192" customWidth="1"/>
    <col min="8232" max="8258" width="1.33203125" style="192" customWidth="1"/>
    <col min="8259" max="8259" width="9.33203125" style="192" customWidth="1"/>
    <col min="8260" max="8447" width="1.33203125" style="192"/>
    <col min="8448" max="8448" width="3.109375" style="192" customWidth="1"/>
    <col min="8449" max="8486" width="1.33203125" style="192" customWidth="1"/>
    <col min="8487" max="8487" width="2.109375" style="192" customWidth="1"/>
    <col min="8488" max="8514" width="1.33203125" style="192" customWidth="1"/>
    <col min="8515" max="8515" width="9.33203125" style="192" customWidth="1"/>
    <col min="8516" max="8703" width="1.33203125" style="192"/>
    <col min="8704" max="8704" width="3.109375" style="192" customWidth="1"/>
    <col min="8705" max="8742" width="1.33203125" style="192" customWidth="1"/>
    <col min="8743" max="8743" width="2.109375" style="192" customWidth="1"/>
    <col min="8744" max="8770" width="1.33203125" style="192" customWidth="1"/>
    <col min="8771" max="8771" width="9.33203125" style="192" customWidth="1"/>
    <col min="8772" max="8959" width="1.33203125" style="192"/>
    <col min="8960" max="8960" width="3.109375" style="192" customWidth="1"/>
    <col min="8961" max="8998" width="1.33203125" style="192" customWidth="1"/>
    <col min="8999" max="8999" width="2.109375" style="192" customWidth="1"/>
    <col min="9000" max="9026" width="1.33203125" style="192" customWidth="1"/>
    <col min="9027" max="9027" width="9.33203125" style="192" customWidth="1"/>
    <col min="9028" max="9215" width="1.33203125" style="192"/>
    <col min="9216" max="9216" width="3.109375" style="192" customWidth="1"/>
    <col min="9217" max="9254" width="1.33203125" style="192" customWidth="1"/>
    <col min="9255" max="9255" width="2.109375" style="192" customWidth="1"/>
    <col min="9256" max="9282" width="1.33203125" style="192" customWidth="1"/>
    <col min="9283" max="9283" width="9.33203125" style="192" customWidth="1"/>
    <col min="9284" max="9471" width="1.33203125" style="192"/>
    <col min="9472" max="9472" width="3.109375" style="192" customWidth="1"/>
    <col min="9473" max="9510" width="1.33203125" style="192" customWidth="1"/>
    <col min="9511" max="9511" width="2.109375" style="192" customWidth="1"/>
    <col min="9512" max="9538" width="1.33203125" style="192" customWidth="1"/>
    <col min="9539" max="9539" width="9.33203125" style="192" customWidth="1"/>
    <col min="9540" max="9727" width="1.33203125" style="192"/>
    <col min="9728" max="9728" width="3.109375" style="192" customWidth="1"/>
    <col min="9729" max="9766" width="1.33203125" style="192" customWidth="1"/>
    <col min="9767" max="9767" width="2.109375" style="192" customWidth="1"/>
    <col min="9768" max="9794" width="1.33203125" style="192" customWidth="1"/>
    <col min="9795" max="9795" width="9.33203125" style="192" customWidth="1"/>
    <col min="9796" max="9983" width="1.33203125" style="192"/>
    <col min="9984" max="9984" width="3.109375" style="192" customWidth="1"/>
    <col min="9985" max="10022" width="1.33203125" style="192" customWidth="1"/>
    <col min="10023" max="10023" width="2.109375" style="192" customWidth="1"/>
    <col min="10024" max="10050" width="1.33203125" style="192" customWidth="1"/>
    <col min="10051" max="10051" width="9.33203125" style="192" customWidth="1"/>
    <col min="10052" max="10239" width="1.33203125" style="192"/>
    <col min="10240" max="10240" width="3.109375" style="192" customWidth="1"/>
    <col min="10241" max="10278" width="1.33203125" style="192" customWidth="1"/>
    <col min="10279" max="10279" width="2.109375" style="192" customWidth="1"/>
    <col min="10280" max="10306" width="1.33203125" style="192" customWidth="1"/>
    <col min="10307" max="10307" width="9.33203125" style="192" customWidth="1"/>
    <col min="10308" max="10495" width="1.33203125" style="192"/>
    <col min="10496" max="10496" width="3.109375" style="192" customWidth="1"/>
    <col min="10497" max="10534" width="1.33203125" style="192" customWidth="1"/>
    <col min="10535" max="10535" width="2.109375" style="192" customWidth="1"/>
    <col min="10536" max="10562" width="1.33203125" style="192" customWidth="1"/>
    <col min="10563" max="10563" width="9.33203125" style="192" customWidth="1"/>
    <col min="10564" max="10751" width="1.33203125" style="192"/>
    <col min="10752" max="10752" width="3.109375" style="192" customWidth="1"/>
    <col min="10753" max="10790" width="1.33203125" style="192" customWidth="1"/>
    <col min="10791" max="10791" width="2.109375" style="192" customWidth="1"/>
    <col min="10792" max="10818" width="1.33203125" style="192" customWidth="1"/>
    <col min="10819" max="10819" width="9.33203125" style="192" customWidth="1"/>
    <col min="10820" max="11007" width="1.33203125" style="192"/>
    <col min="11008" max="11008" width="3.109375" style="192" customWidth="1"/>
    <col min="11009" max="11046" width="1.33203125" style="192" customWidth="1"/>
    <col min="11047" max="11047" width="2.109375" style="192" customWidth="1"/>
    <col min="11048" max="11074" width="1.33203125" style="192" customWidth="1"/>
    <col min="11075" max="11075" width="9.33203125" style="192" customWidth="1"/>
    <col min="11076" max="11263" width="1.33203125" style="192"/>
    <col min="11264" max="11264" width="3.109375" style="192" customWidth="1"/>
    <col min="11265" max="11302" width="1.33203125" style="192" customWidth="1"/>
    <col min="11303" max="11303" width="2.109375" style="192" customWidth="1"/>
    <col min="11304" max="11330" width="1.33203125" style="192" customWidth="1"/>
    <col min="11331" max="11331" width="9.33203125" style="192" customWidth="1"/>
    <col min="11332" max="11519" width="1.33203125" style="192"/>
    <col min="11520" max="11520" width="3.109375" style="192" customWidth="1"/>
    <col min="11521" max="11558" width="1.33203125" style="192" customWidth="1"/>
    <col min="11559" max="11559" width="2.109375" style="192" customWidth="1"/>
    <col min="11560" max="11586" width="1.33203125" style="192" customWidth="1"/>
    <col min="11587" max="11587" width="9.33203125" style="192" customWidth="1"/>
    <col min="11588" max="11775" width="1.33203125" style="192"/>
    <col min="11776" max="11776" width="3.109375" style="192" customWidth="1"/>
    <col min="11777" max="11814" width="1.33203125" style="192" customWidth="1"/>
    <col min="11815" max="11815" width="2.109375" style="192" customWidth="1"/>
    <col min="11816" max="11842" width="1.33203125" style="192" customWidth="1"/>
    <col min="11843" max="11843" width="9.33203125" style="192" customWidth="1"/>
    <col min="11844" max="12031" width="1.33203125" style="192"/>
    <col min="12032" max="12032" width="3.109375" style="192" customWidth="1"/>
    <col min="12033" max="12070" width="1.33203125" style="192" customWidth="1"/>
    <col min="12071" max="12071" width="2.109375" style="192" customWidth="1"/>
    <col min="12072" max="12098" width="1.33203125" style="192" customWidth="1"/>
    <col min="12099" max="12099" width="9.33203125" style="192" customWidth="1"/>
    <col min="12100" max="12287" width="1.33203125" style="192"/>
    <col min="12288" max="12288" width="3.109375" style="192" customWidth="1"/>
    <col min="12289" max="12326" width="1.33203125" style="192" customWidth="1"/>
    <col min="12327" max="12327" width="2.109375" style="192" customWidth="1"/>
    <col min="12328" max="12354" width="1.33203125" style="192" customWidth="1"/>
    <col min="12355" max="12355" width="9.33203125" style="192" customWidth="1"/>
    <col min="12356" max="12543" width="1.33203125" style="192"/>
    <col min="12544" max="12544" width="3.109375" style="192" customWidth="1"/>
    <col min="12545" max="12582" width="1.33203125" style="192" customWidth="1"/>
    <col min="12583" max="12583" width="2.109375" style="192" customWidth="1"/>
    <col min="12584" max="12610" width="1.33203125" style="192" customWidth="1"/>
    <col min="12611" max="12611" width="9.33203125" style="192" customWidth="1"/>
    <col min="12612" max="12799" width="1.33203125" style="192"/>
    <col min="12800" max="12800" width="3.109375" style="192" customWidth="1"/>
    <col min="12801" max="12838" width="1.33203125" style="192" customWidth="1"/>
    <col min="12839" max="12839" width="2.109375" style="192" customWidth="1"/>
    <col min="12840" max="12866" width="1.33203125" style="192" customWidth="1"/>
    <col min="12867" max="12867" width="9.33203125" style="192" customWidth="1"/>
    <col min="12868" max="13055" width="1.33203125" style="192"/>
    <col min="13056" max="13056" width="3.109375" style="192" customWidth="1"/>
    <col min="13057" max="13094" width="1.33203125" style="192" customWidth="1"/>
    <col min="13095" max="13095" width="2.109375" style="192" customWidth="1"/>
    <col min="13096" max="13122" width="1.33203125" style="192" customWidth="1"/>
    <col min="13123" max="13123" width="9.33203125" style="192" customWidth="1"/>
    <col min="13124" max="13311" width="1.33203125" style="192"/>
    <col min="13312" max="13312" width="3.109375" style="192" customWidth="1"/>
    <col min="13313" max="13350" width="1.33203125" style="192" customWidth="1"/>
    <col min="13351" max="13351" width="2.109375" style="192" customWidth="1"/>
    <col min="13352" max="13378" width="1.33203125" style="192" customWidth="1"/>
    <col min="13379" max="13379" width="9.33203125" style="192" customWidth="1"/>
    <col min="13380" max="13567" width="1.33203125" style="192"/>
    <col min="13568" max="13568" width="3.109375" style="192" customWidth="1"/>
    <col min="13569" max="13606" width="1.33203125" style="192" customWidth="1"/>
    <col min="13607" max="13607" width="2.109375" style="192" customWidth="1"/>
    <col min="13608" max="13634" width="1.33203125" style="192" customWidth="1"/>
    <col min="13635" max="13635" width="9.33203125" style="192" customWidth="1"/>
    <col min="13636" max="13823" width="1.33203125" style="192"/>
    <col min="13824" max="13824" width="3.109375" style="192" customWidth="1"/>
    <col min="13825" max="13862" width="1.33203125" style="192" customWidth="1"/>
    <col min="13863" max="13863" width="2.109375" style="192" customWidth="1"/>
    <col min="13864" max="13890" width="1.33203125" style="192" customWidth="1"/>
    <col min="13891" max="13891" width="9.33203125" style="192" customWidth="1"/>
    <col min="13892" max="14079" width="1.33203125" style="192"/>
    <col min="14080" max="14080" width="3.109375" style="192" customWidth="1"/>
    <col min="14081" max="14118" width="1.33203125" style="192" customWidth="1"/>
    <col min="14119" max="14119" width="2.109375" style="192" customWidth="1"/>
    <col min="14120" max="14146" width="1.33203125" style="192" customWidth="1"/>
    <col min="14147" max="14147" width="9.33203125" style="192" customWidth="1"/>
    <col min="14148" max="14335" width="1.33203125" style="192"/>
    <col min="14336" max="14336" width="3.109375" style="192" customWidth="1"/>
    <col min="14337" max="14374" width="1.33203125" style="192" customWidth="1"/>
    <col min="14375" max="14375" width="2.109375" style="192" customWidth="1"/>
    <col min="14376" max="14402" width="1.33203125" style="192" customWidth="1"/>
    <col min="14403" max="14403" width="9.33203125" style="192" customWidth="1"/>
    <col min="14404" max="14591" width="1.33203125" style="192"/>
    <col min="14592" max="14592" width="3.109375" style="192" customWidth="1"/>
    <col min="14593" max="14630" width="1.33203125" style="192" customWidth="1"/>
    <col min="14631" max="14631" width="2.109375" style="192" customWidth="1"/>
    <col min="14632" max="14658" width="1.33203125" style="192" customWidth="1"/>
    <col min="14659" max="14659" width="9.33203125" style="192" customWidth="1"/>
    <col min="14660" max="14847" width="1.33203125" style="192"/>
    <col min="14848" max="14848" width="3.109375" style="192" customWidth="1"/>
    <col min="14849" max="14886" width="1.33203125" style="192" customWidth="1"/>
    <col min="14887" max="14887" width="2.109375" style="192" customWidth="1"/>
    <col min="14888" max="14914" width="1.33203125" style="192" customWidth="1"/>
    <col min="14915" max="14915" width="9.33203125" style="192" customWidth="1"/>
    <col min="14916" max="15103" width="1.33203125" style="192"/>
    <col min="15104" max="15104" width="3.109375" style="192" customWidth="1"/>
    <col min="15105" max="15142" width="1.33203125" style="192" customWidth="1"/>
    <col min="15143" max="15143" width="2.109375" style="192" customWidth="1"/>
    <col min="15144" max="15170" width="1.33203125" style="192" customWidth="1"/>
    <col min="15171" max="15171" width="9.33203125" style="192" customWidth="1"/>
    <col min="15172" max="15359" width="1.33203125" style="192"/>
    <col min="15360" max="15360" width="3.109375" style="192" customWidth="1"/>
    <col min="15361" max="15398" width="1.33203125" style="192" customWidth="1"/>
    <col min="15399" max="15399" width="2.109375" style="192" customWidth="1"/>
    <col min="15400" max="15426" width="1.33203125" style="192" customWidth="1"/>
    <col min="15427" max="15427" width="9.33203125" style="192" customWidth="1"/>
    <col min="15428" max="15615" width="1.33203125" style="192"/>
    <col min="15616" max="15616" width="3.109375" style="192" customWidth="1"/>
    <col min="15617" max="15654" width="1.33203125" style="192" customWidth="1"/>
    <col min="15655" max="15655" width="2.109375" style="192" customWidth="1"/>
    <col min="15656" max="15682" width="1.33203125" style="192" customWidth="1"/>
    <col min="15683" max="15683" width="9.33203125" style="192" customWidth="1"/>
    <col min="15684" max="15871" width="1.33203125" style="192"/>
    <col min="15872" max="15872" width="3.109375" style="192" customWidth="1"/>
    <col min="15873" max="15910" width="1.33203125" style="192" customWidth="1"/>
    <col min="15911" max="15911" width="2.109375" style="192" customWidth="1"/>
    <col min="15912" max="15938" width="1.33203125" style="192" customWidth="1"/>
    <col min="15939" max="15939" width="9.33203125" style="192" customWidth="1"/>
    <col min="15940" max="16127" width="1.33203125" style="192"/>
    <col min="16128" max="16128" width="3.109375" style="192" customWidth="1"/>
    <col min="16129" max="16166" width="1.33203125" style="192" customWidth="1"/>
    <col min="16167" max="16167" width="2.109375" style="192" customWidth="1"/>
    <col min="16168" max="16194" width="1.33203125" style="192" customWidth="1"/>
    <col min="16195" max="16195" width="9.33203125" style="192" customWidth="1"/>
    <col min="16196" max="16384" width="1.33203125" style="192"/>
  </cols>
  <sheetData>
    <row r="2" spans="1:81" x14ac:dyDescent="0.3">
      <c r="CC2" s="213"/>
    </row>
    <row r="4" spans="1:81" ht="21" x14ac:dyDescent="0.4">
      <c r="A4" s="369" t="s">
        <v>144</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row>
    <row r="6" spans="1:81" ht="17.399999999999999" x14ac:dyDescent="0.3">
      <c r="A6" s="194" t="s">
        <v>145</v>
      </c>
    </row>
    <row r="7" spans="1:81" x14ac:dyDescent="0.3">
      <c r="A7" s="195" t="s">
        <v>146</v>
      </c>
    </row>
    <row r="8" spans="1:81" x14ac:dyDescent="0.3">
      <c r="A8" s="195" t="s">
        <v>147</v>
      </c>
    </row>
    <row r="9" spans="1:81" x14ac:dyDescent="0.3">
      <c r="A9" s="196" t="s">
        <v>148</v>
      </c>
    </row>
    <row r="10" spans="1:81" x14ac:dyDescent="0.3">
      <c r="A10" s="196"/>
    </row>
    <row r="11" spans="1:81" ht="15.6" x14ac:dyDescent="0.3">
      <c r="A11" s="197" t="s">
        <v>149</v>
      </c>
    </row>
    <row r="13" spans="1:81" ht="17.399999999999999" x14ac:dyDescent="0.3">
      <c r="A13" s="194" t="s">
        <v>150</v>
      </c>
    </row>
    <row r="14" spans="1:81" ht="6" customHeight="1" x14ac:dyDescent="0.3">
      <c r="A14" s="194"/>
    </row>
    <row r="15" spans="1:81" x14ac:dyDescent="0.3">
      <c r="A15" s="193">
        <v>1</v>
      </c>
      <c r="F15" s="362" t="s">
        <v>151</v>
      </c>
      <c r="G15" s="362"/>
      <c r="H15" s="362"/>
      <c r="I15" s="362"/>
      <c r="J15" s="362"/>
      <c r="K15" s="362"/>
      <c r="L15" s="362"/>
      <c r="M15" s="362"/>
      <c r="N15" s="362"/>
      <c r="O15" s="362"/>
      <c r="P15" s="362"/>
      <c r="Q15" s="362"/>
      <c r="R15" s="362"/>
      <c r="S15" s="362"/>
      <c r="T15" s="362"/>
      <c r="U15" s="362"/>
      <c r="V15" s="362"/>
      <c r="W15" s="362"/>
      <c r="X15" s="362"/>
      <c r="Y15" s="362"/>
      <c r="Z15" s="362"/>
      <c r="AA15" s="363" t="s">
        <v>287</v>
      </c>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row>
    <row r="16" spans="1:81" ht="6" customHeight="1" x14ac:dyDescent="0.3"/>
    <row r="17" spans="1:69" x14ac:dyDescent="0.3">
      <c r="A17" s="193" t="s">
        <v>152</v>
      </c>
      <c r="F17" s="362" t="s">
        <v>153</v>
      </c>
      <c r="G17" s="362"/>
      <c r="H17" s="362"/>
      <c r="I17" s="362"/>
      <c r="J17" s="362"/>
      <c r="K17" s="362"/>
      <c r="L17" s="362"/>
      <c r="M17" s="362"/>
      <c r="N17" s="362"/>
      <c r="O17" s="362"/>
      <c r="P17" s="362"/>
      <c r="Q17" s="362"/>
      <c r="R17" s="362"/>
      <c r="S17" s="362"/>
      <c r="T17" s="362"/>
      <c r="U17" s="362"/>
      <c r="V17" s="362"/>
      <c r="W17" s="362"/>
      <c r="X17" s="362"/>
      <c r="Y17" s="362"/>
      <c r="Z17" s="362"/>
      <c r="AA17" s="363" t="str">
        <f>CONCATENATE(Facility!D5," ","Gastrointeritis")</f>
        <v>AVALON VILLAGE  Gastrointeritis</v>
      </c>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228"/>
    </row>
    <row r="18" spans="1:69" ht="6" customHeight="1" x14ac:dyDescent="0.3">
      <c r="AC18" s="198"/>
    </row>
    <row r="19" spans="1:69" x14ac:dyDescent="0.3">
      <c r="A19" s="193" t="s">
        <v>154</v>
      </c>
      <c r="F19" s="362" t="s">
        <v>155</v>
      </c>
      <c r="G19" s="362"/>
      <c r="H19" s="362"/>
      <c r="I19" s="362"/>
      <c r="J19" s="362"/>
      <c r="K19" s="362"/>
      <c r="L19" s="362"/>
      <c r="M19" s="362"/>
      <c r="N19" s="362"/>
      <c r="O19" s="362"/>
      <c r="P19" s="362"/>
      <c r="Q19" s="362"/>
      <c r="R19" s="362"/>
      <c r="S19" s="362"/>
      <c r="T19" s="362"/>
      <c r="U19" s="362"/>
      <c r="V19" s="362"/>
      <c r="W19" s="362"/>
      <c r="X19" s="362"/>
      <c r="Y19" s="362"/>
      <c r="Z19" s="362"/>
      <c r="AA19" s="371"/>
      <c r="AB19" s="372"/>
      <c r="AC19" s="372"/>
      <c r="AD19" s="372"/>
      <c r="AE19" s="372"/>
      <c r="AF19" s="372"/>
      <c r="AG19" s="372"/>
      <c r="AH19" s="372"/>
      <c r="AI19" s="372"/>
      <c r="AJ19" s="372"/>
      <c r="AK19" s="372"/>
      <c r="AL19" s="373"/>
      <c r="AM19" s="373"/>
      <c r="AN19" s="373"/>
      <c r="AO19" s="373"/>
      <c r="AP19" s="373"/>
      <c r="AQ19" s="373"/>
      <c r="AR19" s="373"/>
      <c r="AS19" s="373"/>
      <c r="AT19" s="373"/>
      <c r="AU19" s="226"/>
      <c r="AV19" s="226"/>
      <c r="AW19" s="226"/>
      <c r="AX19" s="226"/>
      <c r="AY19" s="226"/>
      <c r="AZ19" s="226"/>
      <c r="BA19" s="226"/>
      <c r="BB19" s="226"/>
      <c r="BC19" s="226"/>
      <c r="BD19" s="226"/>
      <c r="BE19" s="226"/>
      <c r="BF19" s="226"/>
      <c r="BG19" s="226"/>
      <c r="BH19" s="226"/>
      <c r="BI19" s="226"/>
      <c r="BJ19" s="226"/>
      <c r="BK19" s="226"/>
      <c r="BL19" s="226"/>
      <c r="BM19" s="374"/>
      <c r="BN19" s="374"/>
      <c r="BO19" s="374"/>
      <c r="BP19" s="374"/>
      <c r="BQ19" s="227"/>
    </row>
    <row r="20" spans="1:69" ht="6" customHeight="1" x14ac:dyDescent="0.3"/>
    <row r="21" spans="1:69" x14ac:dyDescent="0.3">
      <c r="A21" s="193">
        <v>3</v>
      </c>
      <c r="F21" s="362" t="s">
        <v>156</v>
      </c>
      <c r="G21" s="362"/>
      <c r="H21" s="362"/>
      <c r="I21" s="362"/>
      <c r="J21" s="362"/>
      <c r="K21" s="362"/>
      <c r="L21" s="362"/>
      <c r="M21" s="362"/>
      <c r="N21" s="362"/>
      <c r="O21" s="362"/>
      <c r="P21" s="362"/>
      <c r="Q21" s="362"/>
      <c r="R21" s="362"/>
      <c r="S21" s="362"/>
      <c r="T21" s="362"/>
      <c r="U21" s="362"/>
      <c r="V21" s="362"/>
      <c r="W21" s="362"/>
      <c r="X21" s="362"/>
      <c r="Y21" s="362"/>
      <c r="Z21" s="362"/>
      <c r="AA21" s="363">
        <f>PHU!E23</f>
        <v>0</v>
      </c>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c r="BF21" s="364"/>
      <c r="BG21" s="364"/>
      <c r="BH21" s="364"/>
      <c r="BI21" s="364"/>
      <c r="BJ21" s="364"/>
      <c r="BK21" s="364"/>
      <c r="BL21" s="364"/>
      <c r="BM21" s="364"/>
      <c r="BN21" s="364"/>
      <c r="BO21" s="364"/>
      <c r="BP21" s="364"/>
    </row>
    <row r="22" spans="1:69" ht="6" customHeight="1" x14ac:dyDescent="0.3"/>
    <row r="23" spans="1:69" ht="3.75" customHeight="1" x14ac:dyDescent="0.3"/>
    <row r="24" spans="1:69" ht="17.399999999999999" x14ac:dyDescent="0.3">
      <c r="A24" s="194" t="s">
        <v>157</v>
      </c>
    </row>
    <row r="25" spans="1:69" ht="3" customHeight="1" x14ac:dyDescent="0.3"/>
    <row r="26" spans="1:69" x14ac:dyDescent="0.3">
      <c r="A26" s="193">
        <v>4</v>
      </c>
      <c r="F26" s="362" t="s">
        <v>158</v>
      </c>
      <c r="G26" s="362"/>
      <c r="H26" s="362"/>
      <c r="I26" s="362"/>
      <c r="J26" s="362"/>
      <c r="K26" s="362"/>
      <c r="L26" s="362"/>
      <c r="M26" s="362"/>
      <c r="N26" s="362"/>
      <c r="O26" s="362"/>
      <c r="P26" s="362"/>
      <c r="Q26" s="365">
        <f>PHU!E9</f>
        <v>0</v>
      </c>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c r="BN26" s="366"/>
      <c r="BO26" s="366"/>
      <c r="BP26" s="366"/>
    </row>
    <row r="27" spans="1:69" x14ac:dyDescent="0.3">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row>
    <row r="28" spans="1:69" ht="6" customHeight="1" x14ac:dyDescent="0.3"/>
    <row r="29" spans="1:69" x14ac:dyDescent="0.3">
      <c r="A29" s="193">
        <v>5</v>
      </c>
      <c r="F29" s="362" t="s">
        <v>159</v>
      </c>
      <c r="G29" s="362"/>
      <c r="H29" s="362"/>
      <c r="I29" s="362"/>
      <c r="J29" s="362"/>
      <c r="K29" s="362"/>
      <c r="L29" s="362"/>
      <c r="M29" s="362"/>
      <c r="N29" s="362"/>
      <c r="O29" s="362"/>
      <c r="P29" s="362"/>
      <c r="Q29" s="362"/>
      <c r="R29" s="362"/>
      <c r="S29" s="362"/>
      <c r="T29" s="362"/>
      <c r="U29" s="362"/>
      <c r="V29" s="362"/>
      <c r="W29" s="362"/>
      <c r="X29" s="362"/>
      <c r="Y29" s="362"/>
      <c r="Z29" s="362"/>
      <c r="AA29" s="368">
        <f>PHU!C11</f>
        <v>0</v>
      </c>
      <c r="AB29" s="368"/>
      <c r="AC29" s="368"/>
      <c r="AD29" s="368"/>
      <c r="AE29" s="368"/>
      <c r="AF29" s="368"/>
      <c r="AG29" s="368"/>
      <c r="AH29" s="368"/>
      <c r="AI29" s="368"/>
      <c r="AJ29" s="368"/>
      <c r="AK29" s="368"/>
      <c r="AL29" s="368"/>
      <c r="AM29" s="368"/>
      <c r="AN29" s="368"/>
      <c r="AO29" s="368"/>
    </row>
    <row r="30" spans="1:69" ht="6" customHeight="1" x14ac:dyDescent="0.3"/>
    <row r="31" spans="1:69" x14ac:dyDescent="0.3">
      <c r="A31" s="193">
        <v>6</v>
      </c>
      <c r="F31" s="362" t="s">
        <v>160</v>
      </c>
      <c r="G31" s="362"/>
      <c r="H31" s="362"/>
      <c r="I31" s="362"/>
      <c r="J31" s="362"/>
      <c r="K31" s="362"/>
      <c r="L31" s="362"/>
      <c r="M31" s="362"/>
      <c r="N31" s="362"/>
      <c r="O31" s="362"/>
      <c r="P31" s="362"/>
      <c r="Q31" s="362"/>
      <c r="R31" s="362"/>
      <c r="S31" s="362"/>
      <c r="T31" s="362"/>
      <c r="U31" s="362"/>
      <c r="V31" s="362"/>
      <c r="W31" s="362"/>
      <c r="X31" s="362"/>
      <c r="Y31" s="362"/>
      <c r="Z31" s="362"/>
      <c r="AA31" s="368">
        <f>PHU!C13</f>
        <v>0</v>
      </c>
      <c r="AB31" s="368"/>
      <c r="AC31" s="368"/>
      <c r="AD31" s="368"/>
      <c r="AE31" s="368"/>
      <c r="AF31" s="368"/>
      <c r="AG31" s="368"/>
      <c r="AH31" s="368"/>
      <c r="AI31" s="368"/>
      <c r="AJ31" s="368"/>
      <c r="AK31" s="368"/>
      <c r="AL31" s="368"/>
      <c r="AM31" s="368"/>
      <c r="AN31" s="368"/>
      <c r="AO31" s="368"/>
    </row>
    <row r="32" spans="1:69" ht="6" customHeight="1" x14ac:dyDescent="0.3"/>
    <row r="33" spans="1:66" x14ac:dyDescent="0.3">
      <c r="A33" s="193">
        <v>7</v>
      </c>
      <c r="F33" s="362" t="s">
        <v>161</v>
      </c>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75">
        <f>Facility!D7+Facility!D9</f>
        <v>0</v>
      </c>
      <c r="AH33" s="375"/>
      <c r="AI33" s="375"/>
      <c r="AJ33" s="375"/>
      <c r="AK33" s="375"/>
      <c r="AL33" s="375"/>
      <c r="AM33" s="375"/>
      <c r="AN33" s="375"/>
      <c r="AO33" s="375"/>
      <c r="AQ33" s="192" t="s">
        <v>162</v>
      </c>
      <c r="AY33" s="377">
        <f>Facility!D7</f>
        <v>0</v>
      </c>
      <c r="AZ33" s="376"/>
      <c r="BA33" s="376"/>
      <c r="BB33" s="376"/>
      <c r="BC33" s="376"/>
      <c r="BF33" s="192" t="s">
        <v>99</v>
      </c>
      <c r="BJ33" s="377">
        <f>Facility!D9</f>
        <v>0</v>
      </c>
      <c r="BK33" s="376"/>
      <c r="BL33" s="376"/>
      <c r="BM33" s="376"/>
      <c r="BN33" s="376"/>
    </row>
    <row r="34" spans="1:66" ht="6" customHeight="1" x14ac:dyDescent="0.3"/>
    <row r="35" spans="1:66" x14ac:dyDescent="0.3">
      <c r="A35" s="193">
        <v>8</v>
      </c>
      <c r="F35" s="362" t="s">
        <v>163</v>
      </c>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75">
        <f>Epi!D4</f>
        <v>0</v>
      </c>
      <c r="AH35" s="375"/>
      <c r="AI35" s="375"/>
      <c r="AJ35" s="375"/>
      <c r="AK35" s="375"/>
      <c r="AL35" s="375"/>
      <c r="AM35" s="375"/>
      <c r="AN35" s="375"/>
      <c r="AO35" s="375"/>
      <c r="AQ35" s="192" t="s">
        <v>162</v>
      </c>
      <c r="AY35" s="376">
        <f>Epi!F4</f>
        <v>0</v>
      </c>
      <c r="AZ35" s="376"/>
      <c r="BA35" s="376"/>
      <c r="BB35" s="376"/>
      <c r="BC35" s="376"/>
      <c r="BF35" s="192" t="s">
        <v>99</v>
      </c>
      <c r="BJ35" s="376">
        <f>Epi!G4</f>
        <v>0</v>
      </c>
      <c r="BK35" s="376"/>
      <c r="BL35" s="376"/>
      <c r="BM35" s="376"/>
      <c r="BN35" s="376"/>
    </row>
    <row r="36" spans="1:66" ht="6" customHeight="1" x14ac:dyDescent="0.3"/>
    <row r="37" spans="1:66" x14ac:dyDescent="0.3">
      <c r="A37" s="193">
        <v>9</v>
      </c>
      <c r="F37" s="362" t="s">
        <v>164</v>
      </c>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75">
        <f>PHU!C17</f>
        <v>0</v>
      </c>
      <c r="AH37" s="375"/>
      <c r="AI37" s="375"/>
      <c r="AJ37" s="375"/>
      <c r="AK37" s="375"/>
      <c r="AL37" s="375"/>
      <c r="AM37" s="375"/>
      <c r="AN37" s="375"/>
      <c r="AO37" s="375"/>
    </row>
    <row r="38" spans="1:66" ht="6" customHeight="1" x14ac:dyDescent="0.3"/>
    <row r="39" spans="1:66" x14ac:dyDescent="0.3">
      <c r="A39" s="193">
        <v>10</v>
      </c>
      <c r="F39" s="362" t="s">
        <v>165</v>
      </c>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95" t="s">
        <v>287</v>
      </c>
      <c r="AS39" s="395"/>
      <c r="AT39" s="395"/>
      <c r="AU39" s="395"/>
      <c r="AV39" s="395"/>
      <c r="AW39" s="395"/>
      <c r="AX39" s="395"/>
      <c r="AY39" s="395"/>
      <c r="AZ39" s="395"/>
    </row>
    <row r="40" spans="1:66" ht="6" customHeight="1" x14ac:dyDescent="0.3"/>
    <row r="41" spans="1:66" x14ac:dyDescent="0.3">
      <c r="A41" s="193">
        <v>11</v>
      </c>
      <c r="F41" s="362" t="s">
        <v>166</v>
      </c>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75">
        <f>Epi!W10</f>
        <v>0</v>
      </c>
      <c r="AH41" s="375"/>
      <c r="AI41" s="375"/>
      <c r="AJ41" s="375"/>
      <c r="AK41" s="375"/>
      <c r="AL41" s="375"/>
      <c r="AM41" s="375"/>
      <c r="AN41" s="375"/>
      <c r="AO41" s="375"/>
    </row>
    <row r="42" spans="1:66" ht="6" customHeight="1" x14ac:dyDescent="0.3"/>
    <row r="43" spans="1:66" x14ac:dyDescent="0.3">
      <c r="A43" s="193">
        <v>12</v>
      </c>
      <c r="F43" s="362" t="s">
        <v>167</v>
      </c>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75">
        <f>Epi!W11</f>
        <v>0</v>
      </c>
      <c r="AH43" s="375"/>
      <c r="AI43" s="375"/>
      <c r="AJ43" s="375"/>
      <c r="AK43" s="375"/>
      <c r="AL43" s="375"/>
      <c r="AM43" s="375"/>
      <c r="AN43" s="375"/>
      <c r="AO43" s="375"/>
    </row>
    <row r="44" spans="1:66" ht="6" customHeight="1" x14ac:dyDescent="0.3"/>
    <row r="45" spans="1:66" x14ac:dyDescent="0.3">
      <c r="AP45" s="199"/>
    </row>
    <row r="46" spans="1:66" x14ac:dyDescent="0.3">
      <c r="A46" s="193">
        <v>13</v>
      </c>
      <c r="F46" s="192" t="s">
        <v>168</v>
      </c>
    </row>
    <row r="47" spans="1:66" ht="6" customHeight="1" x14ac:dyDescent="0.3"/>
    <row r="48" spans="1:66" s="200" customFormat="1" ht="13.8" thickBot="1" x14ac:dyDescent="0.3">
      <c r="F48" s="201" t="s">
        <v>169</v>
      </c>
    </row>
    <row r="49" spans="1:68" x14ac:dyDescent="0.3">
      <c r="F49" s="378" t="s">
        <v>170</v>
      </c>
      <c r="G49" s="379"/>
      <c r="H49" s="379"/>
      <c r="I49" s="379"/>
      <c r="J49" s="379"/>
      <c r="K49" s="379"/>
      <c r="L49" s="379"/>
      <c r="M49" s="379"/>
      <c r="N49" s="379"/>
      <c r="O49" s="379"/>
      <c r="P49" s="379"/>
      <c r="Q49" s="379"/>
      <c r="R49" s="379"/>
      <c r="S49" s="379"/>
      <c r="T49" s="379"/>
      <c r="U49" s="379"/>
      <c r="V49" s="379"/>
      <c r="W49" s="379"/>
      <c r="X49" s="379"/>
      <c r="Y49" s="379"/>
      <c r="Z49" s="379"/>
      <c r="AA49" s="379"/>
      <c r="AB49" s="380" t="s">
        <v>171</v>
      </c>
      <c r="AC49" s="381"/>
      <c r="AD49" s="381"/>
      <c r="AE49" s="381"/>
      <c r="AF49" s="381"/>
      <c r="AG49" s="381"/>
      <c r="AH49" s="381"/>
      <c r="AI49" s="381"/>
      <c r="AJ49" s="381"/>
      <c r="AK49" s="381"/>
      <c r="AL49" s="381"/>
      <c r="AM49" s="381"/>
      <c r="AN49" s="381"/>
      <c r="AO49" s="381"/>
      <c r="AP49" s="381"/>
      <c r="AQ49" s="381"/>
      <c r="AR49" s="382"/>
      <c r="AS49" s="382"/>
      <c r="AT49" s="383"/>
      <c r="AU49" s="383"/>
      <c r="AV49" s="383"/>
      <c r="AW49" s="383"/>
      <c r="AX49" s="383"/>
      <c r="AY49" s="383"/>
      <c r="AZ49" s="383"/>
      <c r="BA49" s="383"/>
      <c r="BB49" s="383"/>
      <c r="BC49" s="383"/>
      <c r="BD49" s="384"/>
      <c r="BE49" s="229"/>
      <c r="BF49" s="229"/>
      <c r="BG49" s="229"/>
      <c r="BH49" s="229"/>
      <c r="BI49" s="229"/>
      <c r="BJ49" s="229"/>
      <c r="BK49" s="229"/>
      <c r="BL49" s="229"/>
      <c r="BM49" s="229"/>
      <c r="BN49" s="229"/>
      <c r="BO49" s="229"/>
      <c r="BP49" s="229"/>
    </row>
    <row r="50" spans="1:68" x14ac:dyDescent="0.3">
      <c r="F50" s="385" t="s">
        <v>172</v>
      </c>
      <c r="G50" s="386"/>
      <c r="H50" s="386"/>
      <c r="I50" s="386"/>
      <c r="J50" s="386"/>
      <c r="K50" s="386"/>
      <c r="L50" s="386"/>
      <c r="M50" s="386"/>
      <c r="N50" s="386"/>
      <c r="O50" s="386"/>
      <c r="P50" s="386"/>
      <c r="Q50" s="386"/>
      <c r="R50" s="386"/>
      <c r="S50" s="386"/>
      <c r="T50" s="386"/>
      <c r="U50" s="386"/>
      <c r="V50" s="386"/>
      <c r="W50" s="386"/>
      <c r="X50" s="386"/>
      <c r="Y50" s="386"/>
      <c r="Z50" s="386"/>
      <c r="AA50" s="386"/>
      <c r="AB50" s="387"/>
      <c r="AC50" s="388"/>
      <c r="AD50" s="388"/>
      <c r="AE50" s="388"/>
      <c r="AF50" s="388"/>
      <c r="AG50" s="388"/>
      <c r="AH50" s="388"/>
      <c r="AI50" s="388"/>
      <c r="AJ50" s="388"/>
      <c r="AK50" s="388"/>
      <c r="AL50" s="388"/>
      <c r="AM50" s="388"/>
      <c r="AN50" s="388"/>
      <c r="AO50" s="388"/>
      <c r="AP50" s="388"/>
      <c r="AQ50" s="388"/>
      <c r="AR50" s="388"/>
      <c r="AS50" s="388"/>
      <c r="AT50" s="389"/>
      <c r="AU50" s="389"/>
      <c r="AV50" s="389"/>
      <c r="AW50" s="389"/>
      <c r="AX50" s="389"/>
      <c r="AY50" s="389"/>
      <c r="AZ50" s="389"/>
      <c r="BA50" s="389"/>
      <c r="BB50" s="389"/>
      <c r="BC50" s="389"/>
      <c r="BD50" s="390"/>
      <c r="BE50" s="202"/>
      <c r="BF50" s="202"/>
      <c r="BG50" s="202"/>
      <c r="BH50" s="202"/>
      <c r="BI50" s="202"/>
      <c r="BJ50" s="202"/>
      <c r="BK50" s="202"/>
      <c r="BL50" s="202"/>
      <c r="BM50" s="202"/>
      <c r="BN50" s="202"/>
      <c r="BO50" s="202"/>
      <c r="BP50" s="202"/>
    </row>
    <row r="51" spans="1:68" x14ac:dyDescent="0.3">
      <c r="F51" s="385" t="s">
        <v>30</v>
      </c>
      <c r="G51" s="386"/>
      <c r="H51" s="386"/>
      <c r="I51" s="386"/>
      <c r="J51" s="386"/>
      <c r="K51" s="386"/>
      <c r="L51" s="386"/>
      <c r="M51" s="386"/>
      <c r="N51" s="386"/>
      <c r="O51" s="386"/>
      <c r="P51" s="386"/>
      <c r="Q51" s="386"/>
      <c r="R51" s="386"/>
      <c r="S51" s="386"/>
      <c r="T51" s="386"/>
      <c r="U51" s="386"/>
      <c r="V51" s="386"/>
      <c r="W51" s="386"/>
      <c r="X51" s="386"/>
      <c r="Y51" s="386"/>
      <c r="Z51" s="386"/>
      <c r="AA51" s="386"/>
      <c r="AB51" s="391">
        <f>Epi!W7</f>
        <v>0</v>
      </c>
      <c r="AC51" s="392"/>
      <c r="AD51" s="392"/>
      <c r="AE51" s="392"/>
      <c r="AF51" s="392"/>
      <c r="AG51" s="392"/>
      <c r="AH51" s="392"/>
      <c r="AI51" s="392"/>
      <c r="AJ51" s="392"/>
      <c r="AK51" s="392"/>
      <c r="AL51" s="392"/>
      <c r="AM51" s="392"/>
      <c r="AN51" s="392"/>
      <c r="AO51" s="392"/>
      <c r="AP51" s="392"/>
      <c r="AQ51" s="392"/>
      <c r="AR51" s="392"/>
      <c r="AS51" s="392"/>
      <c r="AT51" s="393"/>
      <c r="AU51" s="393"/>
      <c r="AV51" s="393"/>
      <c r="AW51" s="393"/>
      <c r="AX51" s="393"/>
      <c r="AY51" s="393"/>
      <c r="AZ51" s="393"/>
      <c r="BA51" s="393"/>
      <c r="BB51" s="393"/>
      <c r="BC51" s="393"/>
      <c r="BD51" s="394"/>
      <c r="BE51" s="202"/>
      <c r="BF51" s="202"/>
      <c r="BG51" s="202"/>
      <c r="BH51" s="202"/>
      <c r="BI51" s="202"/>
      <c r="BJ51" s="202"/>
      <c r="BK51" s="202"/>
      <c r="BL51" s="202"/>
      <c r="BM51" s="202"/>
      <c r="BN51" s="202"/>
      <c r="BO51" s="202"/>
      <c r="BP51" s="202"/>
    </row>
    <row r="52" spans="1:68" x14ac:dyDescent="0.3">
      <c r="F52" s="385" t="s">
        <v>29</v>
      </c>
      <c r="G52" s="386"/>
      <c r="H52" s="386"/>
      <c r="I52" s="386"/>
      <c r="J52" s="386"/>
      <c r="K52" s="386"/>
      <c r="L52" s="386"/>
      <c r="M52" s="386"/>
      <c r="N52" s="386"/>
      <c r="O52" s="386"/>
      <c r="P52" s="386"/>
      <c r="Q52" s="386"/>
      <c r="R52" s="386"/>
      <c r="S52" s="386"/>
      <c r="T52" s="386"/>
      <c r="U52" s="386"/>
      <c r="V52" s="386"/>
      <c r="W52" s="386"/>
      <c r="X52" s="386"/>
      <c r="Y52" s="386"/>
      <c r="Z52" s="386"/>
      <c r="AA52" s="386"/>
      <c r="AB52" s="391">
        <f>Epi!W6</f>
        <v>0</v>
      </c>
      <c r="AC52" s="392"/>
      <c r="AD52" s="392"/>
      <c r="AE52" s="392"/>
      <c r="AF52" s="392"/>
      <c r="AG52" s="392"/>
      <c r="AH52" s="392"/>
      <c r="AI52" s="392"/>
      <c r="AJ52" s="392"/>
      <c r="AK52" s="392"/>
      <c r="AL52" s="392"/>
      <c r="AM52" s="392"/>
      <c r="AN52" s="392"/>
      <c r="AO52" s="392"/>
      <c r="AP52" s="392"/>
      <c r="AQ52" s="392"/>
      <c r="AR52" s="392"/>
      <c r="AS52" s="392"/>
      <c r="AT52" s="393"/>
      <c r="AU52" s="393"/>
      <c r="AV52" s="393"/>
      <c r="AW52" s="393"/>
      <c r="AX52" s="393"/>
      <c r="AY52" s="393"/>
      <c r="AZ52" s="393"/>
      <c r="BA52" s="393"/>
      <c r="BB52" s="393"/>
      <c r="BC52" s="393"/>
      <c r="BD52" s="394"/>
      <c r="BE52" s="202"/>
      <c r="BF52" s="202"/>
      <c r="BG52" s="202"/>
      <c r="BH52" s="202"/>
      <c r="BI52" s="202"/>
      <c r="BJ52" s="202"/>
      <c r="BK52" s="202"/>
      <c r="BL52" s="202"/>
      <c r="BM52" s="202"/>
      <c r="BN52" s="202"/>
      <c r="BO52" s="202"/>
      <c r="BP52" s="202"/>
    </row>
    <row r="53" spans="1:68" x14ac:dyDescent="0.3">
      <c r="F53" s="385" t="s">
        <v>173</v>
      </c>
      <c r="G53" s="386"/>
      <c r="H53" s="386"/>
      <c r="I53" s="386"/>
      <c r="J53" s="386"/>
      <c r="K53" s="386"/>
      <c r="L53" s="386"/>
      <c r="M53" s="386"/>
      <c r="N53" s="386"/>
      <c r="O53" s="386"/>
      <c r="P53" s="386"/>
      <c r="Q53" s="386"/>
      <c r="R53" s="386"/>
      <c r="S53" s="386"/>
      <c r="T53" s="386"/>
      <c r="U53" s="386"/>
      <c r="V53" s="386"/>
      <c r="W53" s="386"/>
      <c r="X53" s="386"/>
      <c r="Y53" s="386"/>
      <c r="Z53" s="386"/>
      <c r="AA53" s="386"/>
      <c r="AB53" s="391">
        <f>Epi!W9</f>
        <v>0</v>
      </c>
      <c r="AC53" s="392"/>
      <c r="AD53" s="392"/>
      <c r="AE53" s="392"/>
      <c r="AF53" s="392"/>
      <c r="AG53" s="392"/>
      <c r="AH53" s="392"/>
      <c r="AI53" s="392"/>
      <c r="AJ53" s="392"/>
      <c r="AK53" s="392"/>
      <c r="AL53" s="392"/>
      <c r="AM53" s="392"/>
      <c r="AN53" s="392"/>
      <c r="AO53" s="392"/>
      <c r="AP53" s="392"/>
      <c r="AQ53" s="392"/>
      <c r="AR53" s="392"/>
      <c r="AS53" s="392"/>
      <c r="AT53" s="393"/>
      <c r="AU53" s="393"/>
      <c r="AV53" s="393"/>
      <c r="AW53" s="393"/>
      <c r="AX53" s="393"/>
      <c r="AY53" s="393"/>
      <c r="AZ53" s="393"/>
      <c r="BA53" s="393"/>
      <c r="BB53" s="393"/>
      <c r="BC53" s="393"/>
      <c r="BD53" s="394"/>
      <c r="BE53" s="202"/>
      <c r="BF53" s="202"/>
      <c r="BG53" s="202"/>
      <c r="BH53" s="202"/>
      <c r="BI53" s="202"/>
      <c r="BJ53" s="202"/>
      <c r="BK53" s="202"/>
      <c r="BL53" s="202"/>
      <c r="BM53" s="202"/>
      <c r="BN53" s="202"/>
      <c r="BO53" s="202"/>
      <c r="BP53" s="202"/>
    </row>
    <row r="54" spans="1:68" x14ac:dyDescent="0.3">
      <c r="F54" s="385" t="s">
        <v>31</v>
      </c>
      <c r="G54" s="386"/>
      <c r="H54" s="386"/>
      <c r="I54" s="386"/>
      <c r="J54" s="386"/>
      <c r="K54" s="386"/>
      <c r="L54" s="386"/>
      <c r="M54" s="386"/>
      <c r="N54" s="386"/>
      <c r="O54" s="386"/>
      <c r="P54" s="386"/>
      <c r="Q54" s="386"/>
      <c r="R54" s="386"/>
      <c r="S54" s="386"/>
      <c r="T54" s="386"/>
      <c r="U54" s="386"/>
      <c r="V54" s="386"/>
      <c r="W54" s="386"/>
      <c r="X54" s="386"/>
      <c r="Y54" s="386"/>
      <c r="Z54" s="386"/>
      <c r="AA54" s="386"/>
      <c r="AB54" s="387"/>
      <c r="AC54" s="388"/>
      <c r="AD54" s="388"/>
      <c r="AE54" s="388"/>
      <c r="AF54" s="388"/>
      <c r="AG54" s="388"/>
      <c r="AH54" s="388"/>
      <c r="AI54" s="388"/>
      <c r="AJ54" s="388"/>
      <c r="AK54" s="388"/>
      <c r="AL54" s="388"/>
      <c r="AM54" s="388"/>
      <c r="AN54" s="388"/>
      <c r="AO54" s="388"/>
      <c r="AP54" s="388"/>
      <c r="AQ54" s="388"/>
      <c r="AR54" s="388"/>
      <c r="AS54" s="388"/>
      <c r="AT54" s="389"/>
      <c r="AU54" s="389"/>
      <c r="AV54" s="389"/>
      <c r="AW54" s="389"/>
      <c r="AX54" s="389"/>
      <c r="AY54" s="389"/>
      <c r="AZ54" s="389"/>
      <c r="BA54" s="389"/>
      <c r="BB54" s="389"/>
      <c r="BC54" s="389"/>
      <c r="BD54" s="390"/>
      <c r="BE54" s="202"/>
      <c r="BF54" s="202"/>
      <c r="BG54" s="202"/>
      <c r="BH54" s="202"/>
      <c r="BI54" s="202"/>
      <c r="BJ54" s="202"/>
      <c r="BK54" s="202"/>
      <c r="BL54" s="202"/>
      <c r="BM54" s="202"/>
      <c r="BN54" s="202"/>
      <c r="BO54" s="202"/>
      <c r="BP54" s="202"/>
    </row>
    <row r="55" spans="1:68" x14ac:dyDescent="0.3">
      <c r="F55" s="385" t="s">
        <v>174</v>
      </c>
      <c r="G55" s="386"/>
      <c r="H55" s="386"/>
      <c r="I55" s="386"/>
      <c r="J55" s="386"/>
      <c r="K55" s="386"/>
      <c r="L55" s="386"/>
      <c r="M55" s="386"/>
      <c r="N55" s="386"/>
      <c r="O55" s="386"/>
      <c r="P55" s="386"/>
      <c r="Q55" s="386"/>
      <c r="R55" s="386"/>
      <c r="S55" s="386"/>
      <c r="T55" s="386"/>
      <c r="U55" s="386"/>
      <c r="V55" s="386"/>
      <c r="W55" s="386"/>
      <c r="X55" s="386"/>
      <c r="Y55" s="386"/>
      <c r="Z55" s="386"/>
      <c r="AA55" s="386"/>
      <c r="AB55" s="387"/>
      <c r="AC55" s="388"/>
      <c r="AD55" s="388"/>
      <c r="AE55" s="388"/>
      <c r="AF55" s="388"/>
      <c r="AG55" s="388"/>
      <c r="AH55" s="388"/>
      <c r="AI55" s="388"/>
      <c r="AJ55" s="388"/>
      <c r="AK55" s="388"/>
      <c r="AL55" s="388"/>
      <c r="AM55" s="388"/>
      <c r="AN55" s="388"/>
      <c r="AO55" s="388"/>
      <c r="AP55" s="388"/>
      <c r="AQ55" s="388"/>
      <c r="AR55" s="388"/>
      <c r="AS55" s="388"/>
      <c r="AT55" s="389"/>
      <c r="AU55" s="389"/>
      <c r="AV55" s="389"/>
      <c r="AW55" s="389"/>
      <c r="AX55" s="389"/>
      <c r="AY55" s="389"/>
      <c r="AZ55" s="389"/>
      <c r="BA55" s="389"/>
      <c r="BB55" s="389"/>
      <c r="BC55" s="389"/>
      <c r="BD55" s="390"/>
      <c r="BE55" s="202"/>
      <c r="BF55" s="202"/>
      <c r="BG55" s="202"/>
      <c r="BH55" s="202"/>
      <c r="BI55" s="202"/>
      <c r="BJ55" s="202"/>
      <c r="BK55" s="202"/>
      <c r="BL55" s="202"/>
      <c r="BM55" s="202"/>
      <c r="BN55" s="202"/>
      <c r="BO55" s="202"/>
      <c r="BP55" s="202"/>
    </row>
    <row r="56" spans="1:68" ht="15" thickBot="1" x14ac:dyDescent="0.35">
      <c r="F56" s="396" t="s">
        <v>175</v>
      </c>
      <c r="G56" s="397"/>
      <c r="H56" s="397"/>
      <c r="I56" s="397"/>
      <c r="J56" s="397"/>
      <c r="K56" s="397"/>
      <c r="L56" s="397"/>
      <c r="M56" s="397"/>
      <c r="N56" s="397"/>
      <c r="O56" s="397"/>
      <c r="P56" s="397"/>
      <c r="Q56" s="397"/>
      <c r="R56" s="397"/>
      <c r="S56" s="397"/>
      <c r="T56" s="397"/>
      <c r="U56" s="397"/>
      <c r="V56" s="397"/>
      <c r="W56" s="397"/>
      <c r="X56" s="397"/>
      <c r="Y56" s="397"/>
      <c r="Z56" s="397"/>
      <c r="AA56" s="397"/>
      <c r="AB56" s="398"/>
      <c r="AC56" s="399"/>
      <c r="AD56" s="399"/>
      <c r="AE56" s="399"/>
      <c r="AF56" s="399"/>
      <c r="AG56" s="399"/>
      <c r="AH56" s="399"/>
      <c r="AI56" s="399"/>
      <c r="AJ56" s="399"/>
      <c r="AK56" s="399"/>
      <c r="AL56" s="399"/>
      <c r="AM56" s="399"/>
      <c r="AN56" s="399"/>
      <c r="AO56" s="399"/>
      <c r="AP56" s="399"/>
      <c r="AQ56" s="399"/>
      <c r="AR56" s="399"/>
      <c r="AS56" s="399"/>
      <c r="AT56" s="400"/>
      <c r="AU56" s="400"/>
      <c r="AV56" s="400"/>
      <c r="AW56" s="400"/>
      <c r="AX56" s="400"/>
      <c r="AY56" s="400"/>
      <c r="AZ56" s="400"/>
      <c r="BA56" s="400"/>
      <c r="BB56" s="400"/>
      <c r="BC56" s="400"/>
      <c r="BD56" s="401"/>
      <c r="BE56" s="202"/>
      <c r="BF56" s="202"/>
      <c r="BG56" s="202"/>
      <c r="BH56" s="202"/>
      <c r="BI56" s="202"/>
      <c r="BJ56" s="202"/>
      <c r="BK56" s="202"/>
      <c r="BL56" s="202"/>
      <c r="BM56" s="202"/>
      <c r="BN56" s="202"/>
      <c r="BO56" s="202"/>
      <c r="BP56" s="202"/>
    </row>
    <row r="59" spans="1:68" ht="17.399999999999999" x14ac:dyDescent="0.3">
      <c r="A59" s="194" t="s">
        <v>176</v>
      </c>
    </row>
    <row r="60" spans="1:68" ht="6" customHeight="1" x14ac:dyDescent="0.3"/>
    <row r="61" spans="1:68" ht="12.75" customHeight="1" x14ac:dyDescent="0.3">
      <c r="A61" s="193">
        <v>14</v>
      </c>
      <c r="F61" s="362" t="s">
        <v>177</v>
      </c>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203"/>
      <c r="AK61" s="204" t="s">
        <v>178</v>
      </c>
      <c r="AL61" s="203"/>
      <c r="AM61" s="203"/>
      <c r="AN61" s="203"/>
      <c r="AO61" s="203"/>
      <c r="AP61" s="402">
        <f>PHU!C21</f>
        <v>0</v>
      </c>
      <c r="AQ61" s="403"/>
      <c r="AR61" s="403"/>
      <c r="AS61" s="403"/>
      <c r="AT61" s="403"/>
      <c r="AU61" s="226"/>
      <c r="AV61" s="226" t="s">
        <v>179</v>
      </c>
      <c r="AW61" s="226"/>
      <c r="AX61" s="226"/>
      <c r="AY61" s="226"/>
      <c r="AZ61" s="226"/>
      <c r="BA61" s="226"/>
      <c r="BB61" s="226"/>
      <c r="BC61" s="402">
        <f>PHU!C23</f>
        <v>0</v>
      </c>
      <c r="BD61" s="402"/>
      <c r="BE61" s="402"/>
      <c r="BF61" s="402"/>
      <c r="BG61" s="402"/>
      <c r="BH61" s="226"/>
      <c r="BI61" s="226"/>
    </row>
    <row r="62" spans="1:68" ht="6" customHeight="1" x14ac:dyDescent="0.3"/>
    <row r="63" spans="1:68" ht="12.75" customHeight="1" x14ac:dyDescent="0.3">
      <c r="A63" s="193">
        <v>15</v>
      </c>
      <c r="F63" s="192" t="s">
        <v>180</v>
      </c>
    </row>
    <row r="64" spans="1:68" ht="6" customHeight="1" x14ac:dyDescent="0.3"/>
    <row r="65" spans="1:74" x14ac:dyDescent="0.3">
      <c r="F65" s="363">
        <f>PHU!E17</f>
        <v>0</v>
      </c>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3"/>
      <c r="AY65" s="363"/>
      <c r="AZ65" s="363"/>
      <c r="BA65" s="363"/>
      <c r="BB65" s="363"/>
      <c r="BC65" s="363"/>
      <c r="BD65" s="363"/>
      <c r="BE65" s="363"/>
      <c r="BF65" s="363"/>
      <c r="BG65" s="363"/>
      <c r="BH65" s="363"/>
      <c r="BI65" s="363"/>
      <c r="BJ65" s="363"/>
      <c r="BK65" s="363"/>
      <c r="BL65" s="363"/>
      <c r="BM65" s="363"/>
      <c r="BN65" s="363"/>
      <c r="BO65" s="363"/>
      <c r="BP65" s="363"/>
      <c r="BQ65" s="363"/>
      <c r="BR65" s="363"/>
      <c r="BS65" s="363"/>
      <c r="BT65" s="363"/>
      <c r="BU65" s="363"/>
      <c r="BV65" s="363"/>
    </row>
    <row r="66" spans="1:74" ht="6" customHeight="1" x14ac:dyDescent="0.3"/>
    <row r="67" spans="1:74" x14ac:dyDescent="0.3">
      <c r="A67" s="193">
        <v>16</v>
      </c>
      <c r="F67" s="362" t="s">
        <v>181</v>
      </c>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row>
    <row r="68" spans="1:74" ht="6" customHeight="1" x14ac:dyDescent="0.3"/>
    <row r="69" spans="1:74" x14ac:dyDescent="0.3">
      <c r="F69" s="404">
        <f>PHU!E25</f>
        <v>0</v>
      </c>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4"/>
      <c r="AY69" s="404"/>
      <c r="AZ69" s="404"/>
      <c r="BA69" s="404"/>
      <c r="BB69" s="404"/>
      <c r="BC69" s="404"/>
      <c r="BD69" s="404"/>
      <c r="BE69" s="404"/>
      <c r="BF69" s="404"/>
      <c r="BG69" s="404"/>
      <c r="BH69" s="404"/>
      <c r="BI69" s="404"/>
      <c r="BJ69" s="404"/>
      <c r="BK69" s="404"/>
      <c r="BL69" s="404"/>
      <c r="BM69" s="404"/>
      <c r="BN69" s="404"/>
      <c r="BO69" s="404"/>
      <c r="BP69" s="404"/>
      <c r="BQ69" s="404"/>
      <c r="BR69" s="404"/>
      <c r="BS69" s="404"/>
      <c r="BT69" s="404"/>
      <c r="BU69" s="404"/>
      <c r="BV69" s="404"/>
    </row>
    <row r="70" spans="1:74" ht="6" customHeight="1" x14ac:dyDescent="0.3">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5"/>
      <c r="AZ70" s="405"/>
      <c r="BA70" s="405"/>
      <c r="BB70" s="405"/>
      <c r="BC70" s="405"/>
      <c r="BD70" s="405"/>
      <c r="BE70" s="405"/>
      <c r="BF70" s="405"/>
      <c r="BG70" s="405"/>
      <c r="BH70" s="405"/>
      <c r="BI70" s="405"/>
      <c r="BJ70" s="405"/>
      <c r="BK70" s="405"/>
      <c r="BL70" s="405"/>
      <c r="BM70" s="405"/>
      <c r="BN70" s="405"/>
      <c r="BO70" s="405"/>
      <c r="BP70" s="405"/>
      <c r="BQ70" s="405"/>
      <c r="BR70" s="405"/>
      <c r="BS70" s="405"/>
      <c r="BT70" s="405"/>
      <c r="BU70" s="405"/>
      <c r="BV70" s="405"/>
    </row>
    <row r="71" spans="1:74" x14ac:dyDescent="0.3">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5"/>
      <c r="AY71" s="405"/>
      <c r="AZ71" s="405"/>
      <c r="BA71" s="405"/>
      <c r="BB71" s="405"/>
      <c r="BC71" s="405"/>
      <c r="BD71" s="405"/>
      <c r="BE71" s="405"/>
      <c r="BF71" s="405"/>
      <c r="BG71" s="405"/>
      <c r="BH71" s="405"/>
      <c r="BI71" s="405"/>
      <c r="BJ71" s="405"/>
      <c r="BK71" s="405"/>
      <c r="BL71" s="405"/>
      <c r="BM71" s="405"/>
      <c r="BN71" s="405"/>
      <c r="BO71" s="405"/>
      <c r="BP71" s="405"/>
      <c r="BQ71" s="405"/>
      <c r="BR71" s="405"/>
      <c r="BS71" s="405"/>
      <c r="BT71" s="405"/>
      <c r="BU71" s="405"/>
      <c r="BV71" s="405"/>
    </row>
    <row r="72" spans="1:74" ht="6" customHeight="1" x14ac:dyDescent="0.3">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5"/>
      <c r="AY72" s="405"/>
      <c r="AZ72" s="405"/>
      <c r="BA72" s="405"/>
      <c r="BB72" s="405"/>
      <c r="BC72" s="405"/>
      <c r="BD72" s="405"/>
      <c r="BE72" s="405"/>
      <c r="BF72" s="405"/>
      <c r="BG72" s="405"/>
      <c r="BH72" s="405"/>
      <c r="BI72" s="405"/>
      <c r="BJ72" s="405"/>
      <c r="BK72" s="405"/>
      <c r="BL72" s="405"/>
      <c r="BM72" s="405"/>
      <c r="BN72" s="405"/>
      <c r="BO72" s="405"/>
      <c r="BP72" s="405"/>
      <c r="BQ72" s="405"/>
      <c r="BR72" s="405"/>
      <c r="BS72" s="405"/>
      <c r="BT72" s="405"/>
      <c r="BU72" s="405"/>
      <c r="BV72" s="405"/>
    </row>
    <row r="73" spans="1:74" x14ac:dyDescent="0.3">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c r="AS73" s="406"/>
      <c r="AT73" s="406"/>
      <c r="AU73" s="406"/>
      <c r="AV73" s="406"/>
      <c r="AW73" s="406"/>
      <c r="AX73" s="406"/>
      <c r="AY73" s="406"/>
      <c r="AZ73" s="406"/>
      <c r="BA73" s="406"/>
      <c r="BB73" s="406"/>
      <c r="BC73" s="406"/>
      <c r="BD73" s="406"/>
      <c r="BE73" s="406"/>
      <c r="BF73" s="406"/>
      <c r="BG73" s="406"/>
      <c r="BH73" s="406"/>
      <c r="BI73" s="406"/>
      <c r="BJ73" s="406"/>
      <c r="BK73" s="406"/>
      <c r="BL73" s="406"/>
      <c r="BM73" s="406"/>
      <c r="BN73" s="406"/>
      <c r="BO73" s="406"/>
      <c r="BP73" s="406"/>
      <c r="BQ73" s="406"/>
      <c r="BR73" s="406"/>
      <c r="BS73" s="406"/>
      <c r="BT73" s="406"/>
      <c r="BU73" s="406"/>
      <c r="BV73" s="406"/>
    </row>
    <row r="74" spans="1:74" ht="6" customHeight="1" x14ac:dyDescent="0.3"/>
    <row r="75" spans="1:74" ht="17.399999999999999" x14ac:dyDescent="0.3">
      <c r="A75" s="194" t="s">
        <v>182</v>
      </c>
    </row>
    <row r="76" spans="1:74" ht="6" customHeight="1" x14ac:dyDescent="0.3"/>
    <row r="77" spans="1:74" x14ac:dyDescent="0.3">
      <c r="A77" s="193">
        <v>17</v>
      </c>
      <c r="F77" s="362" t="s">
        <v>183</v>
      </c>
      <c r="G77" s="362"/>
      <c r="H77" s="362"/>
      <c r="I77" s="362"/>
      <c r="J77" s="362"/>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2"/>
      <c r="AH77" s="362"/>
      <c r="AI77" s="362"/>
      <c r="AJ77" s="362"/>
      <c r="AK77" s="363" t="str">
        <f>PHU!E5</f>
        <v>Metro South</v>
      </c>
      <c r="AL77" s="363"/>
      <c r="AM77" s="363"/>
      <c r="AN77" s="363"/>
      <c r="AO77" s="363"/>
      <c r="AP77" s="363"/>
      <c r="AQ77" s="363"/>
      <c r="AR77" s="363"/>
      <c r="AS77" s="363"/>
      <c r="AT77" s="363"/>
      <c r="AU77" s="363"/>
      <c r="AV77" s="363"/>
      <c r="AW77" s="363"/>
      <c r="AX77" s="363"/>
      <c r="AY77" s="363"/>
      <c r="AZ77" s="363"/>
      <c r="BA77" s="363"/>
      <c r="BB77" s="363"/>
      <c r="BC77" s="363"/>
      <c r="BD77" s="363"/>
      <c r="BE77" s="363"/>
      <c r="BF77" s="363"/>
      <c r="BG77" s="363"/>
      <c r="BH77" s="363"/>
      <c r="BI77" s="363"/>
      <c r="BJ77" s="363"/>
      <c r="BK77" s="363"/>
      <c r="BL77" s="363"/>
      <c r="BM77" s="363"/>
      <c r="BN77" s="363"/>
      <c r="BO77" s="363"/>
      <c r="BP77" s="363"/>
      <c r="BQ77" s="363"/>
      <c r="BR77" s="363"/>
      <c r="BS77" s="363"/>
      <c r="BT77" s="363"/>
      <c r="BU77" s="363"/>
      <c r="BV77" s="363"/>
    </row>
    <row r="78" spans="1:74" ht="6" customHeight="1" x14ac:dyDescent="0.3"/>
    <row r="79" spans="1:74" x14ac:dyDescent="0.3">
      <c r="A79" s="193">
        <v>18</v>
      </c>
      <c r="F79" s="362" t="s">
        <v>184</v>
      </c>
      <c r="G79" s="362"/>
      <c r="H79" s="362"/>
      <c r="I79" s="362"/>
      <c r="J79" s="362"/>
      <c r="K79" s="362"/>
      <c r="L79" s="362"/>
      <c r="M79" s="362"/>
      <c r="N79" s="362"/>
      <c r="O79" s="362"/>
      <c r="P79" s="362"/>
      <c r="Q79" s="362"/>
      <c r="R79" s="362"/>
      <c r="S79" s="362"/>
      <c r="T79" s="362"/>
      <c r="U79" s="362"/>
      <c r="V79" s="362"/>
      <c r="W79" s="362"/>
      <c r="X79" s="362"/>
      <c r="Y79" s="362"/>
      <c r="Z79" s="362"/>
      <c r="AA79" s="362"/>
      <c r="AB79" s="362"/>
      <c r="AC79" s="362"/>
      <c r="AD79" s="363">
        <f>PHU!E30</f>
        <v>0</v>
      </c>
      <c r="AE79" s="363"/>
      <c r="AF79" s="363"/>
      <c r="AG79" s="363"/>
      <c r="AH79" s="363"/>
      <c r="AI79" s="363"/>
      <c r="AJ79" s="363"/>
      <c r="AK79" s="363"/>
      <c r="AL79" s="363"/>
      <c r="AM79" s="363"/>
      <c r="AN79" s="363"/>
      <c r="AO79" s="363"/>
      <c r="AP79" s="363"/>
      <c r="AQ79" s="363"/>
      <c r="AR79" s="363"/>
      <c r="AS79" s="363"/>
      <c r="AT79" s="363"/>
      <c r="AU79" s="363"/>
      <c r="AV79" s="363"/>
      <c r="AW79" s="363"/>
      <c r="AX79" s="363"/>
      <c r="AY79" s="363"/>
      <c r="AZ79" s="363"/>
      <c r="BA79" s="363"/>
      <c r="BB79" s="363"/>
      <c r="BC79" s="363"/>
      <c r="BD79" s="363"/>
      <c r="BE79" s="363"/>
      <c r="BF79" s="363"/>
      <c r="BG79" s="363"/>
      <c r="BH79" s="363"/>
      <c r="BI79" s="363"/>
      <c r="BJ79" s="363"/>
      <c r="BK79" s="363"/>
      <c r="BL79" s="363"/>
      <c r="BM79" s="363"/>
      <c r="BN79" s="363"/>
      <c r="BO79" s="363"/>
      <c r="BP79" s="363"/>
      <c r="BQ79" s="363"/>
      <c r="BR79" s="363"/>
      <c r="BS79" s="363"/>
      <c r="BT79" s="363"/>
      <c r="BU79" s="363"/>
      <c r="BV79" s="363"/>
    </row>
    <row r="80" spans="1:74" ht="6" customHeight="1" x14ac:dyDescent="0.3"/>
    <row r="81" spans="1:72" x14ac:dyDescent="0.3">
      <c r="A81" s="193">
        <v>19</v>
      </c>
      <c r="F81" s="362" t="s">
        <v>185</v>
      </c>
      <c r="G81" s="362"/>
      <c r="H81" s="362"/>
      <c r="I81" s="362"/>
      <c r="J81" s="362"/>
      <c r="K81" s="362"/>
      <c r="L81" s="362"/>
      <c r="M81" s="362"/>
      <c r="N81" s="362"/>
      <c r="O81" s="362"/>
      <c r="P81" s="362"/>
      <c r="Q81" s="362"/>
      <c r="R81" s="362"/>
      <c r="S81" s="362"/>
      <c r="T81" s="362"/>
      <c r="U81" s="362"/>
      <c r="V81" s="362"/>
      <c r="W81" s="362"/>
      <c r="X81" s="362"/>
      <c r="Y81" s="368">
        <f>PHU!C7</f>
        <v>0</v>
      </c>
      <c r="Z81" s="368"/>
      <c r="AA81" s="368"/>
      <c r="AB81" s="368"/>
      <c r="AC81" s="368"/>
      <c r="AD81" s="368"/>
      <c r="AE81" s="368"/>
      <c r="AF81" s="368"/>
      <c r="AG81" s="368"/>
      <c r="AH81" s="368"/>
      <c r="AI81" s="368"/>
      <c r="AJ81" s="368"/>
      <c r="AK81" s="368"/>
      <c r="AL81" s="368"/>
      <c r="AO81" s="363"/>
      <c r="AP81" s="363"/>
      <c r="AQ81" s="363"/>
      <c r="AR81" s="363"/>
      <c r="AT81" s="363"/>
      <c r="AU81" s="363"/>
      <c r="AV81" s="363"/>
      <c r="AW81" s="363"/>
      <c r="AX81" s="363"/>
      <c r="AY81" s="363"/>
    </row>
    <row r="82" spans="1:72" ht="6" customHeight="1" x14ac:dyDescent="0.3"/>
    <row r="83" spans="1:72" x14ac:dyDescent="0.3">
      <c r="A83" s="193">
        <v>20</v>
      </c>
      <c r="F83" s="362" t="s">
        <v>186</v>
      </c>
      <c r="G83" s="362"/>
      <c r="H83" s="362"/>
      <c r="I83" s="362"/>
      <c r="J83" s="362"/>
      <c r="K83" s="362"/>
      <c r="L83" s="362"/>
      <c r="M83" s="362"/>
      <c r="N83" s="362"/>
      <c r="O83" s="362"/>
      <c r="P83" s="362"/>
      <c r="Q83" s="362"/>
      <c r="R83" s="362"/>
      <c r="S83" s="362"/>
      <c r="T83" s="362"/>
      <c r="U83" s="362"/>
      <c r="V83" s="362"/>
      <c r="W83" s="362"/>
      <c r="X83" s="362"/>
      <c r="Y83" s="362"/>
      <c r="Z83" s="362"/>
      <c r="AA83" s="362"/>
      <c r="AB83" s="362"/>
      <c r="AC83" s="362"/>
      <c r="AD83" s="368">
        <f>PHU!C9</f>
        <v>0</v>
      </c>
      <c r="AE83" s="368"/>
      <c r="AF83" s="368"/>
      <c r="AG83" s="368"/>
      <c r="AH83" s="368"/>
      <c r="AI83" s="368"/>
      <c r="AJ83" s="368"/>
      <c r="AK83" s="368"/>
      <c r="AL83" s="368"/>
      <c r="AM83" s="368"/>
      <c r="AN83" s="368"/>
      <c r="AO83" s="368"/>
      <c r="AP83" s="368"/>
      <c r="AQ83" s="368"/>
      <c r="AT83" s="363"/>
      <c r="AU83" s="363"/>
      <c r="AV83" s="363"/>
      <c r="AW83" s="363"/>
      <c r="AY83" s="363"/>
      <c r="AZ83" s="363"/>
      <c r="BA83" s="363"/>
      <c r="BB83" s="363"/>
      <c r="BC83" s="363"/>
      <c r="BD83" s="363"/>
    </row>
    <row r="84" spans="1:72" ht="6" customHeight="1" x14ac:dyDescent="0.3"/>
    <row r="85" spans="1:72" x14ac:dyDescent="0.3">
      <c r="A85" s="193">
        <v>21</v>
      </c>
      <c r="F85" s="362" t="s">
        <v>187</v>
      </c>
      <c r="G85" s="362"/>
      <c r="H85" s="362"/>
      <c r="I85" s="362"/>
      <c r="J85" s="362"/>
      <c r="K85" s="362"/>
      <c r="L85" s="362"/>
      <c r="M85" s="362"/>
      <c r="N85" s="362"/>
      <c r="O85" s="362"/>
      <c r="P85" s="362"/>
      <c r="Q85" s="362"/>
      <c r="R85" s="362"/>
      <c r="S85" s="362"/>
      <c r="T85" s="362"/>
      <c r="U85" s="362"/>
      <c r="V85" s="362"/>
      <c r="W85" s="362"/>
      <c r="X85" s="362"/>
      <c r="Y85" s="362"/>
      <c r="Z85" s="362"/>
      <c r="AA85" s="362"/>
      <c r="AB85" s="362"/>
      <c r="AC85" s="368">
        <f>PHU!C32</f>
        <v>0</v>
      </c>
      <c r="AD85" s="368"/>
      <c r="AE85" s="368"/>
      <c r="AF85" s="368"/>
      <c r="AG85" s="368"/>
      <c r="AH85" s="368"/>
      <c r="AI85" s="368"/>
      <c r="AJ85" s="368"/>
      <c r="AK85" s="368"/>
      <c r="AL85" s="368"/>
      <c r="AM85" s="368"/>
      <c r="AN85" s="368"/>
      <c r="AO85" s="368"/>
      <c r="AP85" s="368"/>
    </row>
    <row r="87" spans="1:72" x14ac:dyDescent="0.3">
      <c r="A87" s="205" t="s">
        <v>188</v>
      </c>
    </row>
    <row r="88" spans="1:72" x14ac:dyDescent="0.3">
      <c r="A88" s="205" t="s">
        <v>189</v>
      </c>
    </row>
    <row r="89" spans="1:72" x14ac:dyDescent="0.3">
      <c r="A89" s="205" t="s">
        <v>190</v>
      </c>
    </row>
    <row r="91" spans="1:72" x14ac:dyDescent="0.3">
      <c r="AW91" s="420" t="s">
        <v>191</v>
      </c>
      <c r="AX91" s="420"/>
      <c r="AY91" s="420"/>
      <c r="AZ91" s="420"/>
      <c r="BA91" s="420"/>
      <c r="BB91" s="420"/>
      <c r="BC91" s="420"/>
      <c r="BD91" s="420"/>
      <c r="BE91" s="420"/>
      <c r="BF91" s="420"/>
      <c r="BG91" s="420"/>
      <c r="BH91" s="420"/>
      <c r="BI91" s="420"/>
      <c r="BJ91" s="420"/>
      <c r="BK91" s="420"/>
      <c r="BL91" s="420"/>
      <c r="BM91" s="420"/>
      <c r="BN91" s="420"/>
      <c r="BO91" s="420"/>
      <c r="BP91" s="420"/>
      <c r="BQ91" s="420"/>
      <c r="BR91" s="420"/>
      <c r="BS91" s="420"/>
      <c r="BT91" s="420"/>
    </row>
    <row r="92" spans="1:72" x14ac:dyDescent="0.3">
      <c r="AW92" s="420" t="s">
        <v>192</v>
      </c>
      <c r="AX92" s="420"/>
      <c r="AY92" s="420"/>
      <c r="AZ92" s="420"/>
      <c r="BA92" s="420"/>
      <c r="BB92" s="420"/>
      <c r="BC92" s="420"/>
      <c r="BD92" s="420"/>
      <c r="BE92" s="420"/>
      <c r="BF92" s="420"/>
      <c r="BG92" s="420"/>
      <c r="BH92" s="420"/>
      <c r="BI92" s="420"/>
      <c r="BJ92" s="420"/>
      <c r="BK92" s="420"/>
      <c r="BL92" s="420"/>
      <c r="BM92" s="420"/>
      <c r="BN92" s="420"/>
      <c r="BO92" s="420"/>
      <c r="BP92" s="420"/>
      <c r="BQ92" s="420"/>
      <c r="BR92" s="420"/>
      <c r="BS92" s="420"/>
      <c r="BT92" s="420"/>
    </row>
    <row r="93" spans="1:72" x14ac:dyDescent="0.3">
      <c r="AW93" s="420" t="s">
        <v>193</v>
      </c>
      <c r="AX93" s="420"/>
      <c r="AY93" s="420"/>
      <c r="AZ93" s="420"/>
      <c r="BA93" s="420"/>
      <c r="BB93" s="420"/>
      <c r="BC93" s="420"/>
      <c r="BD93" s="420"/>
      <c r="BE93" s="420"/>
      <c r="BF93" s="420"/>
      <c r="BG93" s="420"/>
      <c r="BH93" s="420"/>
      <c r="BI93" s="420"/>
      <c r="BJ93" s="420"/>
      <c r="BK93" s="420"/>
      <c r="BL93" s="420"/>
      <c r="BM93" s="420"/>
      <c r="BN93" s="420"/>
      <c r="BO93" s="420"/>
      <c r="BP93" s="420"/>
      <c r="BQ93" s="420"/>
      <c r="BR93" s="420"/>
      <c r="BS93" s="420"/>
      <c r="BT93" s="420"/>
    </row>
    <row r="94" spans="1:72" x14ac:dyDescent="0.3">
      <c r="U94" s="421" t="s">
        <v>194</v>
      </c>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2"/>
      <c r="AY94" s="422"/>
      <c r="AZ94" s="422"/>
      <c r="BA94" s="422"/>
      <c r="BB94" s="422"/>
      <c r="BC94" s="422"/>
      <c r="BD94" s="422"/>
      <c r="BE94" s="422"/>
      <c r="BF94" s="422"/>
      <c r="BG94" s="422"/>
      <c r="BH94" s="422"/>
      <c r="BI94" s="422"/>
      <c r="BJ94" s="422"/>
      <c r="BK94" s="422"/>
      <c r="BL94" s="422"/>
      <c r="BM94" s="422"/>
      <c r="BN94" s="422"/>
      <c r="BO94" s="422"/>
      <c r="BP94" s="422"/>
      <c r="BQ94" s="422"/>
      <c r="BR94" s="422"/>
      <c r="BS94" s="422"/>
      <c r="BT94" s="422"/>
    </row>
    <row r="109" spans="1:85" hidden="1" x14ac:dyDescent="0.3"/>
    <row r="110" spans="1:85" ht="15" hidden="1" thickBot="1" x14ac:dyDescent="0.35">
      <c r="A110" s="407" t="s">
        <v>195</v>
      </c>
      <c r="B110" s="40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8"/>
      <c r="AK110" s="408"/>
      <c r="AL110" s="408"/>
      <c r="AM110" s="408"/>
      <c r="AN110" s="408"/>
      <c r="AO110" s="408"/>
      <c r="AP110" s="408"/>
      <c r="AQ110" s="408"/>
      <c r="AR110" s="408"/>
      <c r="AS110" s="408"/>
      <c r="AT110" s="408"/>
      <c r="AU110" s="408"/>
      <c r="AV110" s="408"/>
      <c r="AW110" s="408"/>
      <c r="AX110" s="408"/>
      <c r="AY110" s="408"/>
      <c r="AZ110" s="408"/>
      <c r="BA110" s="408"/>
      <c r="BB110" s="408"/>
      <c r="BC110" s="408"/>
      <c r="BD110" s="408"/>
      <c r="BE110" s="408"/>
      <c r="BF110" s="408"/>
      <c r="BG110" s="409"/>
      <c r="BH110" s="409"/>
      <c r="BI110" s="409"/>
      <c r="BJ110" s="409"/>
      <c r="BK110" s="409"/>
      <c r="BL110" s="409"/>
      <c r="BM110" s="409"/>
      <c r="BN110" s="409"/>
      <c r="BO110" s="409"/>
      <c r="BP110" s="409"/>
      <c r="BQ110" s="409"/>
      <c r="BR110" s="409"/>
      <c r="BS110" s="409"/>
      <c r="BT110" s="409"/>
      <c r="BU110" s="409"/>
      <c r="BV110" s="409"/>
      <c r="BW110" s="409"/>
      <c r="BX110" s="409"/>
      <c r="BY110" s="409"/>
      <c r="BZ110" s="409"/>
      <c r="CA110" s="409"/>
      <c r="CB110" s="409"/>
      <c r="CC110" s="409"/>
      <c r="CD110" s="409"/>
      <c r="CE110" s="409"/>
      <c r="CF110" s="410"/>
      <c r="CG110" s="411"/>
    </row>
    <row r="111" spans="1:85" hidden="1" x14ac:dyDescent="0.3">
      <c r="A111" s="206"/>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c r="BF111" s="207"/>
      <c r="BG111" s="207"/>
      <c r="BH111" s="207"/>
      <c r="BI111" s="207"/>
      <c r="BJ111" s="207"/>
      <c r="BK111" s="207"/>
      <c r="BL111" s="207"/>
      <c r="BM111" s="207"/>
      <c r="BN111" s="207"/>
      <c r="BO111" s="207"/>
      <c r="BP111" s="207"/>
      <c r="BQ111" s="207"/>
      <c r="BR111" s="207"/>
      <c r="BS111" s="207"/>
      <c r="BT111" s="207"/>
      <c r="BU111" s="207"/>
      <c r="BV111" s="207"/>
      <c r="BW111" s="207"/>
      <c r="BX111" s="207"/>
      <c r="BY111" s="207"/>
      <c r="BZ111" s="207"/>
      <c r="CA111" s="207"/>
      <c r="CB111" s="207"/>
      <c r="CC111" s="207"/>
      <c r="CD111" s="207"/>
      <c r="CE111" s="207"/>
      <c r="CF111" s="207"/>
      <c r="CG111" s="208"/>
    </row>
    <row r="112" spans="1:85" hidden="1" x14ac:dyDescent="0.3">
      <c r="A112" s="206"/>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7"/>
      <c r="BR112" s="207"/>
      <c r="BS112" s="207"/>
      <c r="BT112" s="207"/>
      <c r="BU112" s="207"/>
      <c r="BV112" s="207"/>
      <c r="BW112" s="207"/>
      <c r="BX112" s="207"/>
      <c r="BY112" s="207"/>
      <c r="BZ112" s="207"/>
      <c r="CA112" s="207"/>
      <c r="CB112" s="207"/>
      <c r="CC112" s="207"/>
      <c r="CD112" s="207"/>
      <c r="CE112" s="207"/>
      <c r="CF112" s="207"/>
      <c r="CG112" s="208"/>
    </row>
    <row r="113" spans="1:85" ht="15" hidden="1" thickBot="1" x14ac:dyDescent="0.35">
      <c r="A113" s="407" t="s">
        <v>196</v>
      </c>
      <c r="B113" s="412"/>
      <c r="C113" s="412"/>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3"/>
      <c r="AC113" s="207"/>
      <c r="AD113" s="207"/>
      <c r="AE113" s="407" t="s">
        <v>197</v>
      </c>
      <c r="AF113" s="412"/>
      <c r="AG113" s="412"/>
      <c r="AH113" s="412"/>
      <c r="AI113" s="412"/>
      <c r="AJ113" s="412"/>
      <c r="AK113" s="412"/>
      <c r="AL113" s="412"/>
      <c r="AM113" s="412"/>
      <c r="AN113" s="412"/>
      <c r="AO113" s="412"/>
      <c r="AP113" s="412"/>
      <c r="AQ113" s="412"/>
      <c r="AR113" s="412"/>
      <c r="AS113" s="412"/>
      <c r="AT113" s="412"/>
      <c r="AU113" s="412"/>
      <c r="AV113" s="412"/>
      <c r="AW113" s="412"/>
      <c r="AX113" s="412"/>
      <c r="AY113" s="412"/>
      <c r="AZ113" s="412"/>
      <c r="BA113" s="412"/>
      <c r="BB113" s="412"/>
      <c r="BC113" s="413"/>
      <c r="BD113" s="207"/>
      <c r="BE113" s="207"/>
      <c r="BF113" s="208"/>
      <c r="BG113" s="414" t="s">
        <v>198</v>
      </c>
      <c r="BH113" s="409"/>
      <c r="BI113" s="409"/>
      <c r="BJ113" s="409"/>
      <c r="BK113" s="409"/>
      <c r="BL113" s="409"/>
      <c r="BM113" s="409"/>
      <c r="BN113" s="409"/>
      <c r="BO113" s="409"/>
      <c r="BP113" s="409"/>
      <c r="BQ113" s="409"/>
      <c r="BR113" s="409"/>
      <c r="BS113" s="409"/>
      <c r="BT113" s="409"/>
      <c r="BU113" s="409"/>
      <c r="BV113" s="409"/>
      <c r="BW113" s="409"/>
      <c r="BX113" s="409"/>
      <c r="BY113" s="409"/>
      <c r="BZ113" s="409"/>
      <c r="CA113" s="409"/>
      <c r="CB113" s="409"/>
      <c r="CC113" s="409"/>
      <c r="CD113" s="409"/>
      <c r="CE113" s="415"/>
      <c r="CF113" s="207"/>
      <c r="CG113" s="208"/>
    </row>
    <row r="114" spans="1:85" hidden="1" x14ac:dyDescent="0.3">
      <c r="A114" s="416" t="s">
        <v>199</v>
      </c>
      <c r="B114" s="417"/>
      <c r="C114" s="417"/>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8"/>
      <c r="AC114" s="207"/>
      <c r="AD114" s="207"/>
      <c r="AE114" s="419" t="s">
        <v>200</v>
      </c>
      <c r="AF114" s="417"/>
      <c r="AG114" s="417"/>
      <c r="AH114" s="417"/>
      <c r="AI114" s="417"/>
      <c r="AJ114" s="417"/>
      <c r="AK114" s="417"/>
      <c r="AL114" s="417"/>
      <c r="AM114" s="417"/>
      <c r="AN114" s="417"/>
      <c r="AO114" s="417"/>
      <c r="AP114" s="417"/>
      <c r="AQ114" s="417"/>
      <c r="AR114" s="417"/>
      <c r="AS114" s="417"/>
      <c r="AT114" s="417"/>
      <c r="AU114" s="417"/>
      <c r="AV114" s="417"/>
      <c r="AW114" s="417"/>
      <c r="AX114" s="417"/>
      <c r="AY114" s="417"/>
      <c r="AZ114" s="417"/>
      <c r="BA114" s="417"/>
      <c r="BB114" s="417"/>
      <c r="BC114" s="418"/>
      <c r="BD114" s="207"/>
      <c r="BE114" s="207"/>
      <c r="BF114" s="208"/>
      <c r="BG114" s="419" t="s">
        <v>201</v>
      </c>
      <c r="BH114" s="417"/>
      <c r="BI114" s="417"/>
      <c r="BJ114" s="417"/>
      <c r="BK114" s="417"/>
      <c r="BL114" s="417"/>
      <c r="BM114" s="417"/>
      <c r="BN114" s="417"/>
      <c r="BO114" s="417"/>
      <c r="BP114" s="417"/>
      <c r="BQ114" s="417"/>
      <c r="BR114" s="417"/>
      <c r="BS114" s="417"/>
      <c r="BT114" s="417"/>
      <c r="BU114" s="417"/>
      <c r="BV114" s="417"/>
      <c r="BW114" s="417"/>
      <c r="BX114" s="417"/>
      <c r="BY114" s="417"/>
      <c r="BZ114" s="417"/>
      <c r="CA114" s="417"/>
      <c r="CB114" s="417"/>
      <c r="CC114" s="417"/>
      <c r="CD114" s="417"/>
      <c r="CE114" s="418"/>
      <c r="CF114" s="207"/>
      <c r="CG114" s="208"/>
    </row>
    <row r="115" spans="1:85" hidden="1" x14ac:dyDescent="0.3">
      <c r="A115" s="416" t="s">
        <v>202</v>
      </c>
      <c r="B115" s="417"/>
      <c r="C115" s="417"/>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8"/>
      <c r="AC115" s="207"/>
      <c r="AD115" s="207"/>
      <c r="AE115" s="419" t="s">
        <v>203</v>
      </c>
      <c r="AF115" s="417"/>
      <c r="AG115" s="417"/>
      <c r="AH115" s="417"/>
      <c r="AI115" s="417"/>
      <c r="AJ115" s="417"/>
      <c r="AK115" s="417"/>
      <c r="AL115" s="417"/>
      <c r="AM115" s="417"/>
      <c r="AN115" s="417"/>
      <c r="AO115" s="417"/>
      <c r="AP115" s="417"/>
      <c r="AQ115" s="417"/>
      <c r="AR115" s="417"/>
      <c r="AS115" s="417"/>
      <c r="AT115" s="417"/>
      <c r="AU115" s="417"/>
      <c r="AV115" s="417"/>
      <c r="AW115" s="417"/>
      <c r="AX115" s="417"/>
      <c r="AY115" s="417"/>
      <c r="AZ115" s="417"/>
      <c r="BA115" s="417"/>
      <c r="BB115" s="417"/>
      <c r="BC115" s="418"/>
      <c r="BD115" s="207"/>
      <c r="BE115" s="207"/>
      <c r="BF115" s="208"/>
      <c r="BG115" s="419" t="s">
        <v>204</v>
      </c>
      <c r="BH115" s="417"/>
      <c r="BI115" s="417"/>
      <c r="BJ115" s="417"/>
      <c r="BK115" s="417"/>
      <c r="BL115" s="417"/>
      <c r="BM115" s="417"/>
      <c r="BN115" s="417"/>
      <c r="BO115" s="417"/>
      <c r="BP115" s="417"/>
      <c r="BQ115" s="417"/>
      <c r="BR115" s="417"/>
      <c r="BS115" s="417"/>
      <c r="BT115" s="417"/>
      <c r="BU115" s="417"/>
      <c r="BV115" s="417"/>
      <c r="BW115" s="417"/>
      <c r="BX115" s="417"/>
      <c r="BY115" s="417"/>
      <c r="BZ115" s="417"/>
      <c r="CA115" s="417"/>
      <c r="CB115" s="417"/>
      <c r="CC115" s="417"/>
      <c r="CD115" s="417"/>
      <c r="CE115" s="418"/>
      <c r="CF115" s="207"/>
      <c r="CG115" s="208"/>
    </row>
    <row r="116" spans="1:85" hidden="1" x14ac:dyDescent="0.3">
      <c r="A116" s="416" t="s">
        <v>205</v>
      </c>
      <c r="B116" s="417"/>
      <c r="C116" s="417"/>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8"/>
      <c r="AC116" s="207"/>
      <c r="AD116" s="207"/>
      <c r="AE116" s="419" t="s">
        <v>206</v>
      </c>
      <c r="AF116" s="417"/>
      <c r="AG116" s="417"/>
      <c r="AH116" s="417"/>
      <c r="AI116" s="417"/>
      <c r="AJ116" s="417"/>
      <c r="AK116" s="417"/>
      <c r="AL116" s="417"/>
      <c r="AM116" s="417"/>
      <c r="AN116" s="417"/>
      <c r="AO116" s="417"/>
      <c r="AP116" s="417"/>
      <c r="AQ116" s="417"/>
      <c r="AR116" s="417"/>
      <c r="AS116" s="417"/>
      <c r="AT116" s="417"/>
      <c r="AU116" s="417"/>
      <c r="AV116" s="417"/>
      <c r="AW116" s="417"/>
      <c r="AX116" s="417"/>
      <c r="AY116" s="417"/>
      <c r="AZ116" s="417"/>
      <c r="BA116" s="417"/>
      <c r="BB116" s="417"/>
      <c r="BC116" s="418"/>
      <c r="BD116" s="207"/>
      <c r="BE116" s="207"/>
      <c r="BF116" s="208"/>
      <c r="BG116" s="419" t="s">
        <v>207</v>
      </c>
      <c r="BH116" s="417"/>
      <c r="BI116" s="417"/>
      <c r="BJ116" s="417"/>
      <c r="BK116" s="417"/>
      <c r="BL116" s="417"/>
      <c r="BM116" s="417"/>
      <c r="BN116" s="417"/>
      <c r="BO116" s="417"/>
      <c r="BP116" s="417"/>
      <c r="BQ116" s="417"/>
      <c r="BR116" s="417"/>
      <c r="BS116" s="417"/>
      <c r="BT116" s="417"/>
      <c r="BU116" s="417"/>
      <c r="BV116" s="417"/>
      <c r="BW116" s="417"/>
      <c r="BX116" s="417"/>
      <c r="BY116" s="417"/>
      <c r="BZ116" s="417"/>
      <c r="CA116" s="417"/>
      <c r="CB116" s="417"/>
      <c r="CC116" s="417"/>
      <c r="CD116" s="417"/>
      <c r="CE116" s="418"/>
      <c r="CF116" s="207"/>
      <c r="CG116" s="208"/>
    </row>
    <row r="117" spans="1:85" hidden="1" x14ac:dyDescent="0.3">
      <c r="A117" s="416" t="s">
        <v>208</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17"/>
      <c r="Z117" s="417"/>
      <c r="AA117" s="417"/>
      <c r="AB117" s="418"/>
      <c r="AC117" s="207"/>
      <c r="AD117" s="207"/>
      <c r="AE117" s="419" t="s">
        <v>209</v>
      </c>
      <c r="AF117" s="417"/>
      <c r="AG117" s="417"/>
      <c r="AH117" s="417"/>
      <c r="AI117" s="417"/>
      <c r="AJ117" s="417"/>
      <c r="AK117" s="417"/>
      <c r="AL117" s="417"/>
      <c r="AM117" s="417"/>
      <c r="AN117" s="417"/>
      <c r="AO117" s="417"/>
      <c r="AP117" s="417"/>
      <c r="AQ117" s="417"/>
      <c r="AR117" s="417"/>
      <c r="AS117" s="417"/>
      <c r="AT117" s="417"/>
      <c r="AU117" s="417"/>
      <c r="AV117" s="417"/>
      <c r="AW117" s="417"/>
      <c r="AX117" s="417"/>
      <c r="AY117" s="417"/>
      <c r="AZ117" s="417"/>
      <c r="BA117" s="417"/>
      <c r="BB117" s="417"/>
      <c r="BC117" s="418"/>
      <c r="BD117" s="207"/>
      <c r="BE117" s="207"/>
      <c r="BF117" s="208"/>
      <c r="BG117" s="419" t="s">
        <v>210</v>
      </c>
      <c r="BH117" s="417"/>
      <c r="BI117" s="417"/>
      <c r="BJ117" s="417"/>
      <c r="BK117" s="417"/>
      <c r="BL117" s="417"/>
      <c r="BM117" s="417"/>
      <c r="BN117" s="417"/>
      <c r="BO117" s="417"/>
      <c r="BP117" s="417"/>
      <c r="BQ117" s="417"/>
      <c r="BR117" s="417"/>
      <c r="BS117" s="417"/>
      <c r="BT117" s="417"/>
      <c r="BU117" s="417"/>
      <c r="BV117" s="417"/>
      <c r="BW117" s="417"/>
      <c r="BX117" s="417"/>
      <c r="BY117" s="417"/>
      <c r="BZ117" s="417"/>
      <c r="CA117" s="417"/>
      <c r="CB117" s="417"/>
      <c r="CC117" s="417"/>
      <c r="CD117" s="417"/>
      <c r="CE117" s="418"/>
      <c r="CF117" s="207"/>
      <c r="CG117" s="208"/>
    </row>
    <row r="118" spans="1:85" hidden="1" x14ac:dyDescent="0.3">
      <c r="A118" s="416" t="s">
        <v>211</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17"/>
      <c r="AA118" s="417"/>
      <c r="AB118" s="418"/>
      <c r="AC118" s="207"/>
      <c r="AD118" s="207"/>
      <c r="AE118" s="419" t="s">
        <v>212</v>
      </c>
      <c r="AF118" s="417"/>
      <c r="AG118" s="417"/>
      <c r="AH118" s="417"/>
      <c r="AI118" s="417"/>
      <c r="AJ118" s="417"/>
      <c r="AK118" s="417"/>
      <c r="AL118" s="417"/>
      <c r="AM118" s="417"/>
      <c r="AN118" s="417"/>
      <c r="AO118" s="417"/>
      <c r="AP118" s="417"/>
      <c r="AQ118" s="417"/>
      <c r="AR118" s="417"/>
      <c r="AS118" s="417"/>
      <c r="AT118" s="417"/>
      <c r="AU118" s="417"/>
      <c r="AV118" s="417"/>
      <c r="AW118" s="417"/>
      <c r="AX118" s="417"/>
      <c r="AY118" s="417"/>
      <c r="AZ118" s="417"/>
      <c r="BA118" s="417"/>
      <c r="BB118" s="417"/>
      <c r="BC118" s="418"/>
      <c r="BD118" s="207"/>
      <c r="BE118" s="207"/>
      <c r="BF118" s="208"/>
      <c r="BG118" s="419" t="s">
        <v>213</v>
      </c>
      <c r="BH118" s="417"/>
      <c r="BI118" s="417"/>
      <c r="BJ118" s="417"/>
      <c r="BK118" s="417"/>
      <c r="BL118" s="417"/>
      <c r="BM118" s="417"/>
      <c r="BN118" s="417"/>
      <c r="BO118" s="417"/>
      <c r="BP118" s="417"/>
      <c r="BQ118" s="417"/>
      <c r="BR118" s="417"/>
      <c r="BS118" s="417"/>
      <c r="BT118" s="417"/>
      <c r="BU118" s="417"/>
      <c r="BV118" s="417"/>
      <c r="BW118" s="417"/>
      <c r="BX118" s="417"/>
      <c r="BY118" s="417"/>
      <c r="BZ118" s="417"/>
      <c r="CA118" s="417"/>
      <c r="CB118" s="417"/>
      <c r="CC118" s="417"/>
      <c r="CD118" s="417"/>
      <c r="CE118" s="418"/>
      <c r="CF118" s="207"/>
      <c r="CG118" s="208"/>
    </row>
    <row r="119" spans="1:85" hidden="1" x14ac:dyDescent="0.3">
      <c r="A119" s="416" t="s">
        <v>214</v>
      </c>
      <c r="B119" s="417"/>
      <c r="C119" s="417"/>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17"/>
      <c r="AA119" s="417"/>
      <c r="AB119" s="418"/>
      <c r="AC119" s="207"/>
      <c r="AD119" s="207"/>
      <c r="AE119" s="419" t="s">
        <v>215</v>
      </c>
      <c r="AF119" s="417"/>
      <c r="AG119" s="417"/>
      <c r="AH119" s="417"/>
      <c r="AI119" s="417"/>
      <c r="AJ119" s="417"/>
      <c r="AK119" s="417"/>
      <c r="AL119" s="417"/>
      <c r="AM119" s="417"/>
      <c r="AN119" s="417"/>
      <c r="AO119" s="417"/>
      <c r="AP119" s="417"/>
      <c r="AQ119" s="417"/>
      <c r="AR119" s="417"/>
      <c r="AS119" s="417"/>
      <c r="AT119" s="417"/>
      <c r="AU119" s="417"/>
      <c r="AV119" s="417"/>
      <c r="AW119" s="417"/>
      <c r="AX119" s="417"/>
      <c r="AY119" s="417"/>
      <c r="AZ119" s="417"/>
      <c r="BA119" s="417"/>
      <c r="BB119" s="417"/>
      <c r="BC119" s="418"/>
      <c r="BD119" s="207"/>
      <c r="BE119" s="207"/>
      <c r="BF119" s="208"/>
      <c r="BG119" s="419" t="s">
        <v>216</v>
      </c>
      <c r="BH119" s="417"/>
      <c r="BI119" s="417"/>
      <c r="BJ119" s="417"/>
      <c r="BK119" s="417"/>
      <c r="BL119" s="417"/>
      <c r="BM119" s="417"/>
      <c r="BN119" s="417"/>
      <c r="BO119" s="417"/>
      <c r="BP119" s="417"/>
      <c r="BQ119" s="417"/>
      <c r="BR119" s="417"/>
      <c r="BS119" s="417"/>
      <c r="BT119" s="417"/>
      <c r="BU119" s="417"/>
      <c r="BV119" s="417"/>
      <c r="BW119" s="417"/>
      <c r="BX119" s="417"/>
      <c r="BY119" s="417"/>
      <c r="BZ119" s="417"/>
      <c r="CA119" s="417"/>
      <c r="CB119" s="417"/>
      <c r="CC119" s="417"/>
      <c r="CD119" s="417"/>
      <c r="CE119" s="418"/>
      <c r="CF119" s="207"/>
      <c r="CG119" s="208"/>
    </row>
    <row r="120" spans="1:85" hidden="1" x14ac:dyDescent="0.3">
      <c r="A120" s="416" t="s">
        <v>217</v>
      </c>
      <c r="B120" s="417"/>
      <c r="C120" s="417"/>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8"/>
      <c r="AC120" s="207"/>
      <c r="AD120" s="207"/>
      <c r="AE120" s="419" t="s">
        <v>218</v>
      </c>
      <c r="AF120" s="417"/>
      <c r="AG120" s="417"/>
      <c r="AH120" s="417"/>
      <c r="AI120" s="417"/>
      <c r="AJ120" s="417"/>
      <c r="AK120" s="417"/>
      <c r="AL120" s="417"/>
      <c r="AM120" s="417"/>
      <c r="AN120" s="417"/>
      <c r="AO120" s="417"/>
      <c r="AP120" s="417"/>
      <c r="AQ120" s="417"/>
      <c r="AR120" s="417"/>
      <c r="AS120" s="417"/>
      <c r="AT120" s="417"/>
      <c r="AU120" s="417"/>
      <c r="AV120" s="417"/>
      <c r="AW120" s="417"/>
      <c r="AX120" s="417"/>
      <c r="AY120" s="417"/>
      <c r="AZ120" s="417"/>
      <c r="BA120" s="417"/>
      <c r="BB120" s="417"/>
      <c r="BC120" s="418"/>
      <c r="BD120" s="207"/>
      <c r="BE120" s="207"/>
      <c r="BF120" s="208"/>
      <c r="BG120" s="419" t="s">
        <v>219</v>
      </c>
      <c r="BH120" s="417"/>
      <c r="BI120" s="417"/>
      <c r="BJ120" s="417"/>
      <c r="BK120" s="417"/>
      <c r="BL120" s="417"/>
      <c r="BM120" s="417"/>
      <c r="BN120" s="417"/>
      <c r="BO120" s="417"/>
      <c r="BP120" s="417"/>
      <c r="BQ120" s="417"/>
      <c r="BR120" s="417"/>
      <c r="BS120" s="417"/>
      <c r="BT120" s="417"/>
      <c r="BU120" s="417"/>
      <c r="BV120" s="417"/>
      <c r="BW120" s="417"/>
      <c r="BX120" s="417"/>
      <c r="BY120" s="417"/>
      <c r="BZ120" s="417"/>
      <c r="CA120" s="417"/>
      <c r="CB120" s="417"/>
      <c r="CC120" s="417"/>
      <c r="CD120" s="417"/>
      <c r="CE120" s="418"/>
      <c r="CF120" s="207"/>
      <c r="CG120" s="208"/>
    </row>
    <row r="121" spans="1:85" hidden="1" x14ac:dyDescent="0.3">
      <c r="A121" s="416" t="s">
        <v>220</v>
      </c>
      <c r="B121" s="417"/>
      <c r="C121" s="417"/>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8"/>
      <c r="AC121" s="207"/>
      <c r="AD121" s="207"/>
      <c r="AE121" s="419" t="s">
        <v>221</v>
      </c>
      <c r="AF121" s="417"/>
      <c r="AG121" s="417"/>
      <c r="AH121" s="417"/>
      <c r="AI121" s="417"/>
      <c r="AJ121" s="417"/>
      <c r="AK121" s="417"/>
      <c r="AL121" s="417"/>
      <c r="AM121" s="417"/>
      <c r="AN121" s="417"/>
      <c r="AO121" s="417"/>
      <c r="AP121" s="417"/>
      <c r="AQ121" s="417"/>
      <c r="AR121" s="417"/>
      <c r="AS121" s="417"/>
      <c r="AT121" s="417"/>
      <c r="AU121" s="417"/>
      <c r="AV121" s="417"/>
      <c r="AW121" s="417"/>
      <c r="AX121" s="417"/>
      <c r="AY121" s="417"/>
      <c r="AZ121" s="417"/>
      <c r="BA121" s="417"/>
      <c r="BB121" s="417"/>
      <c r="BC121" s="418"/>
      <c r="BD121" s="207"/>
      <c r="BE121" s="207"/>
      <c r="BF121" s="208"/>
      <c r="BG121" s="419" t="s">
        <v>222</v>
      </c>
      <c r="BH121" s="417"/>
      <c r="BI121" s="417"/>
      <c r="BJ121" s="417"/>
      <c r="BK121" s="417"/>
      <c r="BL121" s="417"/>
      <c r="BM121" s="417"/>
      <c r="BN121" s="417"/>
      <c r="BO121" s="417"/>
      <c r="BP121" s="417"/>
      <c r="BQ121" s="417"/>
      <c r="BR121" s="417"/>
      <c r="BS121" s="417"/>
      <c r="BT121" s="417"/>
      <c r="BU121" s="417"/>
      <c r="BV121" s="417"/>
      <c r="BW121" s="417"/>
      <c r="BX121" s="417"/>
      <c r="BY121" s="417"/>
      <c r="BZ121" s="417"/>
      <c r="CA121" s="417"/>
      <c r="CB121" s="417"/>
      <c r="CC121" s="417"/>
      <c r="CD121" s="417"/>
      <c r="CE121" s="418"/>
      <c r="CF121" s="207"/>
      <c r="CG121" s="208"/>
    </row>
    <row r="122" spans="1:85" hidden="1" x14ac:dyDescent="0.3">
      <c r="A122" s="416" t="s">
        <v>223</v>
      </c>
      <c r="B122" s="417"/>
      <c r="C122" s="417"/>
      <c r="D122" s="417"/>
      <c r="E122" s="417"/>
      <c r="F122" s="417"/>
      <c r="G122" s="417"/>
      <c r="H122" s="417"/>
      <c r="I122" s="417"/>
      <c r="J122" s="417"/>
      <c r="K122" s="417"/>
      <c r="L122" s="417"/>
      <c r="M122" s="417"/>
      <c r="N122" s="417"/>
      <c r="O122" s="417"/>
      <c r="P122" s="417"/>
      <c r="Q122" s="417"/>
      <c r="R122" s="417"/>
      <c r="S122" s="417"/>
      <c r="T122" s="417"/>
      <c r="U122" s="417"/>
      <c r="V122" s="417"/>
      <c r="W122" s="417"/>
      <c r="X122" s="417"/>
      <c r="Y122" s="417"/>
      <c r="Z122" s="417"/>
      <c r="AA122" s="417"/>
      <c r="AB122" s="418"/>
      <c r="AC122" s="207"/>
      <c r="AD122" s="207"/>
      <c r="AE122" s="419" t="s">
        <v>224</v>
      </c>
      <c r="AF122" s="417"/>
      <c r="AG122" s="417"/>
      <c r="AH122" s="417"/>
      <c r="AI122" s="417"/>
      <c r="AJ122" s="417"/>
      <c r="AK122" s="417"/>
      <c r="AL122" s="417"/>
      <c r="AM122" s="417"/>
      <c r="AN122" s="417"/>
      <c r="AO122" s="417"/>
      <c r="AP122" s="417"/>
      <c r="AQ122" s="417"/>
      <c r="AR122" s="417"/>
      <c r="AS122" s="417"/>
      <c r="AT122" s="417"/>
      <c r="AU122" s="417"/>
      <c r="AV122" s="417"/>
      <c r="AW122" s="417"/>
      <c r="AX122" s="417"/>
      <c r="AY122" s="417"/>
      <c r="AZ122" s="417"/>
      <c r="BA122" s="417"/>
      <c r="BB122" s="417"/>
      <c r="BC122" s="418"/>
      <c r="BD122" s="207"/>
      <c r="BE122" s="207"/>
      <c r="BF122" s="208"/>
      <c r="BG122" s="419" t="s">
        <v>225</v>
      </c>
      <c r="BH122" s="417"/>
      <c r="BI122" s="417"/>
      <c r="BJ122" s="417"/>
      <c r="BK122" s="417"/>
      <c r="BL122" s="417"/>
      <c r="BM122" s="417"/>
      <c r="BN122" s="417"/>
      <c r="BO122" s="417"/>
      <c r="BP122" s="417"/>
      <c r="BQ122" s="417"/>
      <c r="BR122" s="417"/>
      <c r="BS122" s="417"/>
      <c r="BT122" s="417"/>
      <c r="BU122" s="417"/>
      <c r="BV122" s="417"/>
      <c r="BW122" s="417"/>
      <c r="BX122" s="417"/>
      <c r="BY122" s="417"/>
      <c r="BZ122" s="417"/>
      <c r="CA122" s="417"/>
      <c r="CB122" s="417"/>
      <c r="CC122" s="417"/>
      <c r="CD122" s="417"/>
      <c r="CE122" s="418"/>
      <c r="CF122" s="207"/>
      <c r="CG122" s="208"/>
    </row>
    <row r="123" spans="1:85" hidden="1" x14ac:dyDescent="0.3">
      <c r="A123" s="416" t="s">
        <v>226</v>
      </c>
      <c r="B123" s="417"/>
      <c r="C123" s="417"/>
      <c r="D123" s="417"/>
      <c r="E123" s="417"/>
      <c r="F123" s="417"/>
      <c r="G123" s="417"/>
      <c r="H123" s="417"/>
      <c r="I123" s="417"/>
      <c r="J123" s="417"/>
      <c r="K123" s="417"/>
      <c r="L123" s="417"/>
      <c r="M123" s="417"/>
      <c r="N123" s="417"/>
      <c r="O123" s="417"/>
      <c r="P123" s="417"/>
      <c r="Q123" s="417"/>
      <c r="R123" s="417"/>
      <c r="S123" s="417"/>
      <c r="T123" s="417"/>
      <c r="U123" s="417"/>
      <c r="V123" s="417"/>
      <c r="W123" s="417"/>
      <c r="X123" s="417"/>
      <c r="Y123" s="417"/>
      <c r="Z123" s="417"/>
      <c r="AA123" s="417"/>
      <c r="AB123" s="418"/>
      <c r="AC123" s="207"/>
      <c r="AD123" s="207"/>
      <c r="AE123" s="419" t="s">
        <v>227</v>
      </c>
      <c r="AF123" s="417"/>
      <c r="AG123" s="417"/>
      <c r="AH123" s="417"/>
      <c r="AI123" s="417"/>
      <c r="AJ123" s="417"/>
      <c r="AK123" s="417"/>
      <c r="AL123" s="417"/>
      <c r="AM123" s="417"/>
      <c r="AN123" s="417"/>
      <c r="AO123" s="417"/>
      <c r="AP123" s="417"/>
      <c r="AQ123" s="417"/>
      <c r="AR123" s="417"/>
      <c r="AS123" s="417"/>
      <c r="AT123" s="417"/>
      <c r="AU123" s="417"/>
      <c r="AV123" s="417"/>
      <c r="AW123" s="417"/>
      <c r="AX123" s="417"/>
      <c r="AY123" s="417"/>
      <c r="AZ123" s="417"/>
      <c r="BA123" s="417"/>
      <c r="BB123" s="417"/>
      <c r="BC123" s="418"/>
      <c r="BD123" s="207"/>
      <c r="BE123" s="207"/>
      <c r="BF123" s="208"/>
      <c r="BG123" s="419" t="s">
        <v>228</v>
      </c>
      <c r="BH123" s="417"/>
      <c r="BI123" s="417"/>
      <c r="BJ123" s="417"/>
      <c r="BK123" s="417"/>
      <c r="BL123" s="417"/>
      <c r="BM123" s="417"/>
      <c r="BN123" s="417"/>
      <c r="BO123" s="417"/>
      <c r="BP123" s="417"/>
      <c r="BQ123" s="417"/>
      <c r="BR123" s="417"/>
      <c r="BS123" s="417"/>
      <c r="BT123" s="417"/>
      <c r="BU123" s="417"/>
      <c r="BV123" s="417"/>
      <c r="BW123" s="417"/>
      <c r="BX123" s="417"/>
      <c r="BY123" s="417"/>
      <c r="BZ123" s="417"/>
      <c r="CA123" s="417"/>
      <c r="CB123" s="417"/>
      <c r="CC123" s="417"/>
      <c r="CD123" s="417"/>
      <c r="CE123" s="418"/>
      <c r="CF123" s="207"/>
      <c r="CG123" s="208"/>
    </row>
    <row r="124" spans="1:85" hidden="1" x14ac:dyDescent="0.3">
      <c r="A124" s="416" t="s">
        <v>229</v>
      </c>
      <c r="B124" s="417"/>
      <c r="C124" s="417"/>
      <c r="D124" s="417"/>
      <c r="E124" s="417"/>
      <c r="F124" s="417"/>
      <c r="G124" s="417"/>
      <c r="H124" s="417"/>
      <c r="I124" s="417"/>
      <c r="J124" s="417"/>
      <c r="K124" s="417"/>
      <c r="L124" s="417"/>
      <c r="M124" s="417"/>
      <c r="N124" s="417"/>
      <c r="O124" s="417"/>
      <c r="P124" s="417"/>
      <c r="Q124" s="417"/>
      <c r="R124" s="417"/>
      <c r="S124" s="417"/>
      <c r="T124" s="417"/>
      <c r="U124" s="417"/>
      <c r="V124" s="417"/>
      <c r="W124" s="417"/>
      <c r="X124" s="417"/>
      <c r="Y124" s="417"/>
      <c r="Z124" s="417"/>
      <c r="AA124" s="417"/>
      <c r="AB124" s="418"/>
      <c r="AC124" s="207"/>
      <c r="AD124" s="207"/>
      <c r="AE124" s="419" t="s">
        <v>230</v>
      </c>
      <c r="AF124" s="417"/>
      <c r="AG124" s="417"/>
      <c r="AH124" s="417"/>
      <c r="AI124" s="417"/>
      <c r="AJ124" s="417"/>
      <c r="AK124" s="417"/>
      <c r="AL124" s="417"/>
      <c r="AM124" s="417"/>
      <c r="AN124" s="417"/>
      <c r="AO124" s="417"/>
      <c r="AP124" s="417"/>
      <c r="AQ124" s="417"/>
      <c r="AR124" s="417"/>
      <c r="AS124" s="417"/>
      <c r="AT124" s="417"/>
      <c r="AU124" s="417"/>
      <c r="AV124" s="417"/>
      <c r="AW124" s="417"/>
      <c r="AX124" s="417"/>
      <c r="AY124" s="417"/>
      <c r="AZ124" s="417"/>
      <c r="BA124" s="417"/>
      <c r="BB124" s="417"/>
      <c r="BC124" s="418"/>
      <c r="BD124" s="207"/>
      <c r="BE124" s="207"/>
      <c r="BF124" s="208"/>
      <c r="BG124" s="419" t="s">
        <v>231</v>
      </c>
      <c r="BH124" s="417"/>
      <c r="BI124" s="417"/>
      <c r="BJ124" s="417"/>
      <c r="BK124" s="417"/>
      <c r="BL124" s="417"/>
      <c r="BM124" s="417"/>
      <c r="BN124" s="417"/>
      <c r="BO124" s="417"/>
      <c r="BP124" s="417"/>
      <c r="BQ124" s="417"/>
      <c r="BR124" s="417"/>
      <c r="BS124" s="417"/>
      <c r="BT124" s="417"/>
      <c r="BU124" s="417"/>
      <c r="BV124" s="417"/>
      <c r="BW124" s="417"/>
      <c r="BX124" s="417"/>
      <c r="BY124" s="417"/>
      <c r="BZ124" s="417"/>
      <c r="CA124" s="417"/>
      <c r="CB124" s="417"/>
      <c r="CC124" s="417"/>
      <c r="CD124" s="417"/>
      <c r="CE124" s="418"/>
      <c r="CF124" s="207"/>
      <c r="CG124" s="208"/>
    </row>
    <row r="125" spans="1:85" hidden="1" x14ac:dyDescent="0.3">
      <c r="A125" s="416" t="s">
        <v>104</v>
      </c>
      <c r="B125" s="417"/>
      <c r="C125" s="417"/>
      <c r="D125" s="417"/>
      <c r="E125" s="417"/>
      <c r="F125" s="417"/>
      <c r="G125" s="417"/>
      <c r="H125" s="417"/>
      <c r="I125" s="417"/>
      <c r="J125" s="417"/>
      <c r="K125" s="417"/>
      <c r="L125" s="417"/>
      <c r="M125" s="417"/>
      <c r="N125" s="417"/>
      <c r="O125" s="417"/>
      <c r="P125" s="417"/>
      <c r="Q125" s="417"/>
      <c r="R125" s="417"/>
      <c r="S125" s="417"/>
      <c r="T125" s="417"/>
      <c r="U125" s="417"/>
      <c r="V125" s="417"/>
      <c r="W125" s="417"/>
      <c r="X125" s="417"/>
      <c r="Y125" s="417"/>
      <c r="Z125" s="417"/>
      <c r="AA125" s="417"/>
      <c r="AB125" s="418"/>
      <c r="AC125" s="207"/>
      <c r="AD125" s="207"/>
      <c r="AE125" s="419" t="s">
        <v>232</v>
      </c>
      <c r="AF125" s="417"/>
      <c r="AG125" s="417"/>
      <c r="AH125" s="417"/>
      <c r="AI125" s="417"/>
      <c r="AJ125" s="417"/>
      <c r="AK125" s="417"/>
      <c r="AL125" s="417"/>
      <c r="AM125" s="417"/>
      <c r="AN125" s="417"/>
      <c r="AO125" s="417"/>
      <c r="AP125" s="417"/>
      <c r="AQ125" s="417"/>
      <c r="AR125" s="417"/>
      <c r="AS125" s="417"/>
      <c r="AT125" s="417"/>
      <c r="AU125" s="417"/>
      <c r="AV125" s="417"/>
      <c r="AW125" s="417"/>
      <c r="AX125" s="417"/>
      <c r="AY125" s="417"/>
      <c r="AZ125" s="417"/>
      <c r="BA125" s="417"/>
      <c r="BB125" s="417"/>
      <c r="BC125" s="418"/>
      <c r="BD125" s="207"/>
      <c r="BE125" s="207"/>
      <c r="BF125" s="208"/>
      <c r="BG125" s="419" t="s">
        <v>233</v>
      </c>
      <c r="BH125" s="417"/>
      <c r="BI125" s="417"/>
      <c r="BJ125" s="417"/>
      <c r="BK125" s="417"/>
      <c r="BL125" s="417"/>
      <c r="BM125" s="417"/>
      <c r="BN125" s="417"/>
      <c r="BO125" s="417"/>
      <c r="BP125" s="417"/>
      <c r="BQ125" s="417"/>
      <c r="BR125" s="417"/>
      <c r="BS125" s="417"/>
      <c r="BT125" s="417"/>
      <c r="BU125" s="417"/>
      <c r="BV125" s="417"/>
      <c r="BW125" s="417"/>
      <c r="BX125" s="417"/>
      <c r="BY125" s="417"/>
      <c r="BZ125" s="417"/>
      <c r="CA125" s="417"/>
      <c r="CB125" s="417"/>
      <c r="CC125" s="417"/>
      <c r="CD125" s="417"/>
      <c r="CE125" s="418"/>
      <c r="CF125" s="207"/>
      <c r="CG125" s="208"/>
    </row>
    <row r="126" spans="1:85" ht="15" hidden="1" thickBot="1" x14ac:dyDescent="0.35">
      <c r="A126" s="423" t="s">
        <v>234</v>
      </c>
      <c r="B126" s="424"/>
      <c r="C126" s="424"/>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24"/>
      <c r="AA126" s="424"/>
      <c r="AB126" s="425"/>
      <c r="AC126" s="207"/>
      <c r="AD126" s="207"/>
      <c r="AE126" s="419" t="s">
        <v>104</v>
      </c>
      <c r="AF126" s="417"/>
      <c r="AG126" s="417"/>
      <c r="AH126" s="417"/>
      <c r="AI126" s="417"/>
      <c r="AJ126" s="417"/>
      <c r="AK126" s="417"/>
      <c r="AL126" s="417"/>
      <c r="AM126" s="417"/>
      <c r="AN126" s="417"/>
      <c r="AO126" s="417"/>
      <c r="AP126" s="417"/>
      <c r="AQ126" s="417"/>
      <c r="AR126" s="417"/>
      <c r="AS126" s="417"/>
      <c r="AT126" s="417"/>
      <c r="AU126" s="417"/>
      <c r="AV126" s="417"/>
      <c r="AW126" s="417"/>
      <c r="AX126" s="417"/>
      <c r="AY126" s="417"/>
      <c r="AZ126" s="417"/>
      <c r="BA126" s="417"/>
      <c r="BB126" s="417"/>
      <c r="BC126" s="418"/>
      <c r="BD126" s="207"/>
      <c r="BE126" s="207"/>
      <c r="BF126" s="208"/>
      <c r="BG126" s="419" t="s">
        <v>235</v>
      </c>
      <c r="BH126" s="417"/>
      <c r="BI126" s="417"/>
      <c r="BJ126" s="417"/>
      <c r="BK126" s="417"/>
      <c r="BL126" s="417"/>
      <c r="BM126" s="417"/>
      <c r="BN126" s="417"/>
      <c r="BO126" s="417"/>
      <c r="BP126" s="417"/>
      <c r="BQ126" s="417"/>
      <c r="BR126" s="417"/>
      <c r="BS126" s="417"/>
      <c r="BT126" s="417"/>
      <c r="BU126" s="417"/>
      <c r="BV126" s="417"/>
      <c r="BW126" s="417"/>
      <c r="BX126" s="417"/>
      <c r="BY126" s="417"/>
      <c r="BZ126" s="417"/>
      <c r="CA126" s="417"/>
      <c r="CB126" s="417"/>
      <c r="CC126" s="417"/>
      <c r="CD126" s="417"/>
      <c r="CE126" s="418"/>
      <c r="CF126" s="207"/>
      <c r="CG126" s="208"/>
    </row>
    <row r="127" spans="1:85" ht="15" hidden="1" thickBot="1" x14ac:dyDescent="0.35">
      <c r="A127" s="206"/>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426" t="s">
        <v>234</v>
      </c>
      <c r="AF127" s="424"/>
      <c r="AG127" s="424"/>
      <c r="AH127" s="424"/>
      <c r="AI127" s="424"/>
      <c r="AJ127" s="424"/>
      <c r="AK127" s="424"/>
      <c r="AL127" s="424"/>
      <c r="AM127" s="424"/>
      <c r="AN127" s="424"/>
      <c r="AO127" s="424"/>
      <c r="AP127" s="424"/>
      <c r="AQ127" s="424"/>
      <c r="AR127" s="424"/>
      <c r="AS127" s="424"/>
      <c r="AT127" s="424"/>
      <c r="AU127" s="424"/>
      <c r="AV127" s="424"/>
      <c r="AW127" s="424"/>
      <c r="AX127" s="424"/>
      <c r="AY127" s="424"/>
      <c r="AZ127" s="424"/>
      <c r="BA127" s="424"/>
      <c r="BB127" s="424"/>
      <c r="BC127" s="425"/>
      <c r="BD127" s="207"/>
      <c r="BE127" s="207"/>
      <c r="BF127" s="208"/>
      <c r="BG127" s="419" t="s">
        <v>236</v>
      </c>
      <c r="BH127" s="417"/>
      <c r="BI127" s="417"/>
      <c r="BJ127" s="417"/>
      <c r="BK127" s="417"/>
      <c r="BL127" s="417"/>
      <c r="BM127" s="417"/>
      <c r="BN127" s="417"/>
      <c r="BO127" s="417"/>
      <c r="BP127" s="417"/>
      <c r="BQ127" s="417"/>
      <c r="BR127" s="417"/>
      <c r="BS127" s="417"/>
      <c r="BT127" s="417"/>
      <c r="BU127" s="417"/>
      <c r="BV127" s="417"/>
      <c r="BW127" s="417"/>
      <c r="BX127" s="417"/>
      <c r="BY127" s="417"/>
      <c r="BZ127" s="417"/>
      <c r="CA127" s="417"/>
      <c r="CB127" s="417"/>
      <c r="CC127" s="417"/>
      <c r="CD127" s="417"/>
      <c r="CE127" s="418"/>
      <c r="CF127" s="207"/>
      <c r="CG127" s="208"/>
    </row>
    <row r="128" spans="1:85" ht="15" hidden="1" thickBot="1" x14ac:dyDescent="0.35">
      <c r="A128" s="407" t="s">
        <v>237</v>
      </c>
      <c r="B128" s="412"/>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3"/>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207"/>
      <c r="AZ128" s="207"/>
      <c r="BA128" s="207"/>
      <c r="BB128" s="207"/>
      <c r="BC128" s="207"/>
      <c r="BD128" s="207"/>
      <c r="BE128" s="207"/>
      <c r="BF128" s="208"/>
      <c r="BG128" s="419" t="s">
        <v>238</v>
      </c>
      <c r="BH128" s="417"/>
      <c r="BI128" s="417"/>
      <c r="BJ128" s="417"/>
      <c r="BK128" s="417"/>
      <c r="BL128" s="417"/>
      <c r="BM128" s="417"/>
      <c r="BN128" s="417"/>
      <c r="BO128" s="417"/>
      <c r="BP128" s="417"/>
      <c r="BQ128" s="417"/>
      <c r="BR128" s="417"/>
      <c r="BS128" s="417"/>
      <c r="BT128" s="417"/>
      <c r="BU128" s="417"/>
      <c r="BV128" s="417"/>
      <c r="BW128" s="417"/>
      <c r="BX128" s="417"/>
      <c r="BY128" s="417"/>
      <c r="BZ128" s="417"/>
      <c r="CA128" s="417"/>
      <c r="CB128" s="417"/>
      <c r="CC128" s="417"/>
      <c r="CD128" s="417"/>
      <c r="CE128" s="418"/>
      <c r="CF128" s="207"/>
      <c r="CG128" s="208"/>
    </row>
    <row r="129" spans="1:85" ht="15" hidden="1" thickBot="1" x14ac:dyDescent="0.35">
      <c r="A129" s="416" t="s">
        <v>239</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8"/>
      <c r="Y129" s="207"/>
      <c r="Z129" s="207"/>
      <c r="AA129" s="207"/>
      <c r="AB129" s="207"/>
      <c r="AC129" s="207"/>
      <c r="AD129" s="407" t="s">
        <v>240</v>
      </c>
      <c r="AE129" s="412"/>
      <c r="AF129" s="412"/>
      <c r="AG129" s="412"/>
      <c r="AH129" s="412"/>
      <c r="AI129" s="412"/>
      <c r="AJ129" s="412"/>
      <c r="AK129" s="412"/>
      <c r="AL129" s="412"/>
      <c r="AM129" s="412"/>
      <c r="AN129" s="412"/>
      <c r="AO129" s="412"/>
      <c r="AP129" s="412"/>
      <c r="AQ129" s="412"/>
      <c r="AR129" s="412"/>
      <c r="AS129" s="412"/>
      <c r="AT129" s="412"/>
      <c r="AU129" s="412"/>
      <c r="AV129" s="412"/>
      <c r="AW129" s="412"/>
      <c r="AX129" s="412"/>
      <c r="AY129" s="412"/>
      <c r="AZ129" s="412"/>
      <c r="BA129" s="412"/>
      <c r="BB129" s="412"/>
      <c r="BC129" s="413"/>
      <c r="BD129" s="207"/>
      <c r="BE129" s="207"/>
      <c r="BF129" s="208"/>
      <c r="BG129" s="419" t="s">
        <v>241</v>
      </c>
      <c r="BH129" s="417"/>
      <c r="BI129" s="417"/>
      <c r="BJ129" s="417"/>
      <c r="BK129" s="417"/>
      <c r="BL129" s="417"/>
      <c r="BM129" s="417"/>
      <c r="BN129" s="417"/>
      <c r="BO129" s="417"/>
      <c r="BP129" s="417"/>
      <c r="BQ129" s="417"/>
      <c r="BR129" s="417"/>
      <c r="BS129" s="417"/>
      <c r="BT129" s="417"/>
      <c r="BU129" s="417"/>
      <c r="BV129" s="417"/>
      <c r="BW129" s="417"/>
      <c r="BX129" s="417"/>
      <c r="BY129" s="417"/>
      <c r="BZ129" s="417"/>
      <c r="CA129" s="417"/>
      <c r="CB129" s="417"/>
      <c r="CC129" s="417"/>
      <c r="CD129" s="417"/>
      <c r="CE129" s="418"/>
      <c r="CF129" s="207"/>
      <c r="CG129" s="208"/>
    </row>
    <row r="130" spans="1:85" hidden="1" x14ac:dyDescent="0.3">
      <c r="A130" s="416" t="s">
        <v>242</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8"/>
      <c r="Y130" s="207"/>
      <c r="Z130" s="207"/>
      <c r="AA130" s="207"/>
      <c r="AB130" s="207"/>
      <c r="AC130" s="207"/>
      <c r="AD130" s="419" t="s">
        <v>201</v>
      </c>
      <c r="AE130" s="417"/>
      <c r="AF130" s="417"/>
      <c r="AG130" s="417"/>
      <c r="AH130" s="417"/>
      <c r="AI130" s="417"/>
      <c r="AJ130" s="417"/>
      <c r="AK130" s="417"/>
      <c r="AL130" s="417"/>
      <c r="AM130" s="417"/>
      <c r="AN130" s="417"/>
      <c r="AO130" s="417"/>
      <c r="AP130" s="417"/>
      <c r="AQ130" s="417"/>
      <c r="AR130" s="417"/>
      <c r="AS130" s="417"/>
      <c r="AT130" s="417"/>
      <c r="AU130" s="417"/>
      <c r="AV130" s="417"/>
      <c r="AW130" s="417"/>
      <c r="AX130" s="417"/>
      <c r="AY130" s="417"/>
      <c r="AZ130" s="417"/>
      <c r="BA130" s="417"/>
      <c r="BB130" s="417"/>
      <c r="BC130" s="418"/>
      <c r="BD130" s="207"/>
      <c r="BE130" s="207"/>
      <c r="BF130" s="208"/>
      <c r="BG130" s="419" t="s">
        <v>243</v>
      </c>
      <c r="BH130" s="417"/>
      <c r="BI130" s="417"/>
      <c r="BJ130" s="417"/>
      <c r="BK130" s="417"/>
      <c r="BL130" s="417"/>
      <c r="BM130" s="417"/>
      <c r="BN130" s="417"/>
      <c r="BO130" s="417"/>
      <c r="BP130" s="417"/>
      <c r="BQ130" s="417"/>
      <c r="BR130" s="417"/>
      <c r="BS130" s="417"/>
      <c r="BT130" s="417"/>
      <c r="BU130" s="417"/>
      <c r="BV130" s="417"/>
      <c r="BW130" s="417"/>
      <c r="BX130" s="417"/>
      <c r="BY130" s="417"/>
      <c r="BZ130" s="417"/>
      <c r="CA130" s="417"/>
      <c r="CB130" s="417"/>
      <c r="CC130" s="417"/>
      <c r="CD130" s="417"/>
      <c r="CE130" s="418"/>
      <c r="CF130" s="207"/>
      <c r="CG130" s="208"/>
    </row>
    <row r="131" spans="1:85" hidden="1" x14ac:dyDescent="0.3">
      <c r="A131" s="416" t="s">
        <v>244</v>
      </c>
      <c r="B131" s="417"/>
      <c r="C131" s="417"/>
      <c r="D131" s="417"/>
      <c r="E131" s="417"/>
      <c r="F131" s="417"/>
      <c r="G131" s="417"/>
      <c r="H131" s="417"/>
      <c r="I131" s="417"/>
      <c r="J131" s="417"/>
      <c r="K131" s="417"/>
      <c r="L131" s="417"/>
      <c r="M131" s="417"/>
      <c r="N131" s="417"/>
      <c r="O131" s="417"/>
      <c r="P131" s="417"/>
      <c r="Q131" s="417"/>
      <c r="R131" s="417"/>
      <c r="S131" s="417"/>
      <c r="T131" s="417"/>
      <c r="U131" s="417"/>
      <c r="V131" s="417"/>
      <c r="W131" s="417"/>
      <c r="X131" s="418"/>
      <c r="Y131" s="207"/>
      <c r="Z131" s="207"/>
      <c r="AA131" s="207"/>
      <c r="AB131" s="207"/>
      <c r="AC131" s="207"/>
      <c r="AD131" s="419" t="s">
        <v>204</v>
      </c>
      <c r="AE131" s="417"/>
      <c r="AF131" s="417"/>
      <c r="AG131" s="417"/>
      <c r="AH131" s="417"/>
      <c r="AI131" s="417"/>
      <c r="AJ131" s="417"/>
      <c r="AK131" s="417"/>
      <c r="AL131" s="417"/>
      <c r="AM131" s="417"/>
      <c r="AN131" s="417"/>
      <c r="AO131" s="417"/>
      <c r="AP131" s="417"/>
      <c r="AQ131" s="417"/>
      <c r="AR131" s="417"/>
      <c r="AS131" s="417"/>
      <c r="AT131" s="417"/>
      <c r="AU131" s="417"/>
      <c r="AV131" s="417"/>
      <c r="AW131" s="417"/>
      <c r="AX131" s="417"/>
      <c r="AY131" s="417"/>
      <c r="AZ131" s="417"/>
      <c r="BA131" s="417"/>
      <c r="BB131" s="417"/>
      <c r="BC131" s="418"/>
      <c r="BD131" s="207"/>
      <c r="BE131" s="207"/>
      <c r="BF131" s="208"/>
      <c r="BG131" s="419" t="s">
        <v>245</v>
      </c>
      <c r="BH131" s="417"/>
      <c r="BI131" s="417"/>
      <c r="BJ131" s="417"/>
      <c r="BK131" s="417"/>
      <c r="BL131" s="417"/>
      <c r="BM131" s="417"/>
      <c r="BN131" s="417"/>
      <c r="BO131" s="417"/>
      <c r="BP131" s="417"/>
      <c r="BQ131" s="417"/>
      <c r="BR131" s="417"/>
      <c r="BS131" s="417"/>
      <c r="BT131" s="417"/>
      <c r="BU131" s="417"/>
      <c r="BV131" s="417"/>
      <c r="BW131" s="417"/>
      <c r="BX131" s="417"/>
      <c r="BY131" s="417"/>
      <c r="BZ131" s="417"/>
      <c r="CA131" s="417"/>
      <c r="CB131" s="417"/>
      <c r="CC131" s="417"/>
      <c r="CD131" s="417"/>
      <c r="CE131" s="418"/>
      <c r="CF131" s="207"/>
      <c r="CG131" s="208"/>
    </row>
    <row r="132" spans="1:85" hidden="1" x14ac:dyDescent="0.3">
      <c r="A132" s="416" t="s">
        <v>246</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8"/>
      <c r="Y132" s="207"/>
      <c r="Z132" s="207"/>
      <c r="AA132" s="207"/>
      <c r="AB132" s="207"/>
      <c r="AC132" s="207"/>
      <c r="AD132" s="419" t="s">
        <v>207</v>
      </c>
      <c r="AE132" s="417"/>
      <c r="AF132" s="417"/>
      <c r="AG132" s="417"/>
      <c r="AH132" s="417"/>
      <c r="AI132" s="417"/>
      <c r="AJ132" s="417"/>
      <c r="AK132" s="417"/>
      <c r="AL132" s="417"/>
      <c r="AM132" s="417"/>
      <c r="AN132" s="417"/>
      <c r="AO132" s="417"/>
      <c r="AP132" s="417"/>
      <c r="AQ132" s="417"/>
      <c r="AR132" s="417"/>
      <c r="AS132" s="417"/>
      <c r="AT132" s="417"/>
      <c r="AU132" s="417"/>
      <c r="AV132" s="417"/>
      <c r="AW132" s="417"/>
      <c r="AX132" s="417"/>
      <c r="AY132" s="417"/>
      <c r="AZ132" s="417"/>
      <c r="BA132" s="417"/>
      <c r="BB132" s="417"/>
      <c r="BC132" s="418"/>
      <c r="BD132" s="207"/>
      <c r="BE132" s="207"/>
      <c r="BF132" s="208"/>
      <c r="BG132" s="419" t="s">
        <v>247</v>
      </c>
      <c r="BH132" s="417"/>
      <c r="BI132" s="417"/>
      <c r="BJ132" s="417"/>
      <c r="BK132" s="417"/>
      <c r="BL132" s="417"/>
      <c r="BM132" s="417"/>
      <c r="BN132" s="417"/>
      <c r="BO132" s="417"/>
      <c r="BP132" s="417"/>
      <c r="BQ132" s="417"/>
      <c r="BR132" s="417"/>
      <c r="BS132" s="417"/>
      <c r="BT132" s="417"/>
      <c r="BU132" s="417"/>
      <c r="BV132" s="417"/>
      <c r="BW132" s="417"/>
      <c r="BX132" s="417"/>
      <c r="BY132" s="417"/>
      <c r="BZ132" s="417"/>
      <c r="CA132" s="417"/>
      <c r="CB132" s="417"/>
      <c r="CC132" s="417"/>
      <c r="CD132" s="417"/>
      <c r="CE132" s="418"/>
      <c r="CF132" s="207"/>
      <c r="CG132" s="208"/>
    </row>
    <row r="133" spans="1:85" hidden="1" x14ac:dyDescent="0.3">
      <c r="A133" s="416" t="s">
        <v>248</v>
      </c>
      <c r="B133" s="417"/>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8"/>
      <c r="Y133" s="207"/>
      <c r="Z133" s="207"/>
      <c r="AA133" s="207"/>
      <c r="AB133" s="207"/>
      <c r="AC133" s="207"/>
      <c r="AD133" s="419" t="s">
        <v>210</v>
      </c>
      <c r="AE133" s="417"/>
      <c r="AF133" s="417"/>
      <c r="AG133" s="417"/>
      <c r="AH133" s="417"/>
      <c r="AI133" s="417"/>
      <c r="AJ133" s="417"/>
      <c r="AK133" s="417"/>
      <c r="AL133" s="417"/>
      <c r="AM133" s="417"/>
      <c r="AN133" s="417"/>
      <c r="AO133" s="417"/>
      <c r="AP133" s="417"/>
      <c r="AQ133" s="417"/>
      <c r="AR133" s="417"/>
      <c r="AS133" s="417"/>
      <c r="AT133" s="417"/>
      <c r="AU133" s="417"/>
      <c r="AV133" s="417"/>
      <c r="AW133" s="417"/>
      <c r="AX133" s="417"/>
      <c r="AY133" s="417"/>
      <c r="AZ133" s="417"/>
      <c r="BA133" s="417"/>
      <c r="BB133" s="417"/>
      <c r="BC133" s="418"/>
      <c r="BD133" s="207"/>
      <c r="BE133" s="207"/>
      <c r="BF133" s="208"/>
      <c r="BG133" s="419" t="s">
        <v>249</v>
      </c>
      <c r="BH133" s="417"/>
      <c r="BI133" s="417"/>
      <c r="BJ133" s="417"/>
      <c r="BK133" s="417"/>
      <c r="BL133" s="417"/>
      <c r="BM133" s="417"/>
      <c r="BN133" s="417"/>
      <c r="BO133" s="417"/>
      <c r="BP133" s="417"/>
      <c r="BQ133" s="417"/>
      <c r="BR133" s="417"/>
      <c r="BS133" s="417"/>
      <c r="BT133" s="417"/>
      <c r="BU133" s="417"/>
      <c r="BV133" s="417"/>
      <c r="BW133" s="417"/>
      <c r="BX133" s="417"/>
      <c r="BY133" s="417"/>
      <c r="BZ133" s="417"/>
      <c r="CA133" s="417"/>
      <c r="CB133" s="417"/>
      <c r="CC133" s="417"/>
      <c r="CD133" s="417"/>
      <c r="CE133" s="418"/>
      <c r="CF133" s="207"/>
      <c r="CG133" s="208"/>
    </row>
    <row r="134" spans="1:85" hidden="1" x14ac:dyDescent="0.3">
      <c r="A134" s="416" t="s">
        <v>250</v>
      </c>
      <c r="B134" s="417"/>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8"/>
      <c r="Y134" s="207"/>
      <c r="Z134" s="207"/>
      <c r="AA134" s="207"/>
      <c r="AB134" s="207"/>
      <c r="AC134" s="207"/>
      <c r="AD134" s="419" t="s">
        <v>213</v>
      </c>
      <c r="AE134" s="417"/>
      <c r="AF134" s="417"/>
      <c r="AG134" s="417"/>
      <c r="AH134" s="417"/>
      <c r="AI134" s="417"/>
      <c r="AJ134" s="417"/>
      <c r="AK134" s="417"/>
      <c r="AL134" s="417"/>
      <c r="AM134" s="417"/>
      <c r="AN134" s="417"/>
      <c r="AO134" s="417"/>
      <c r="AP134" s="417"/>
      <c r="AQ134" s="417"/>
      <c r="AR134" s="417"/>
      <c r="AS134" s="417"/>
      <c r="AT134" s="417"/>
      <c r="AU134" s="417"/>
      <c r="AV134" s="417"/>
      <c r="AW134" s="417"/>
      <c r="AX134" s="417"/>
      <c r="AY134" s="417"/>
      <c r="AZ134" s="417"/>
      <c r="BA134" s="417"/>
      <c r="BB134" s="417"/>
      <c r="BC134" s="418"/>
      <c r="BD134" s="207"/>
      <c r="BE134" s="207"/>
      <c r="BF134" s="208"/>
      <c r="BG134" s="419" t="s">
        <v>251</v>
      </c>
      <c r="BH134" s="417"/>
      <c r="BI134" s="417"/>
      <c r="BJ134" s="417"/>
      <c r="BK134" s="417"/>
      <c r="BL134" s="417"/>
      <c r="BM134" s="417"/>
      <c r="BN134" s="417"/>
      <c r="BO134" s="417"/>
      <c r="BP134" s="417"/>
      <c r="BQ134" s="417"/>
      <c r="BR134" s="417"/>
      <c r="BS134" s="417"/>
      <c r="BT134" s="417"/>
      <c r="BU134" s="417"/>
      <c r="BV134" s="417"/>
      <c r="BW134" s="417"/>
      <c r="BX134" s="417"/>
      <c r="BY134" s="417"/>
      <c r="BZ134" s="417"/>
      <c r="CA134" s="417"/>
      <c r="CB134" s="417"/>
      <c r="CC134" s="417"/>
      <c r="CD134" s="417"/>
      <c r="CE134" s="418"/>
      <c r="CF134" s="207"/>
      <c r="CG134" s="208"/>
    </row>
    <row r="135" spans="1:85" hidden="1" x14ac:dyDescent="0.3">
      <c r="A135" s="416" t="s">
        <v>104</v>
      </c>
      <c r="B135" s="417"/>
      <c r="C135" s="417"/>
      <c r="D135" s="417"/>
      <c r="E135" s="417"/>
      <c r="F135" s="417"/>
      <c r="G135" s="417"/>
      <c r="H135" s="417"/>
      <c r="I135" s="417"/>
      <c r="J135" s="417"/>
      <c r="K135" s="417"/>
      <c r="L135" s="417"/>
      <c r="M135" s="417"/>
      <c r="N135" s="417"/>
      <c r="O135" s="417"/>
      <c r="P135" s="417"/>
      <c r="Q135" s="417"/>
      <c r="R135" s="417"/>
      <c r="S135" s="417"/>
      <c r="T135" s="417"/>
      <c r="U135" s="417"/>
      <c r="V135" s="417"/>
      <c r="W135" s="417"/>
      <c r="X135" s="418"/>
      <c r="Y135" s="207"/>
      <c r="Z135" s="207"/>
      <c r="AA135" s="207"/>
      <c r="AB135" s="207"/>
      <c r="AC135" s="207"/>
      <c r="AD135" s="419" t="s">
        <v>216</v>
      </c>
      <c r="AE135" s="417"/>
      <c r="AF135" s="417"/>
      <c r="AG135" s="417"/>
      <c r="AH135" s="417"/>
      <c r="AI135" s="417"/>
      <c r="AJ135" s="417"/>
      <c r="AK135" s="417"/>
      <c r="AL135" s="417"/>
      <c r="AM135" s="417"/>
      <c r="AN135" s="417"/>
      <c r="AO135" s="417"/>
      <c r="AP135" s="417"/>
      <c r="AQ135" s="417"/>
      <c r="AR135" s="417"/>
      <c r="AS135" s="417"/>
      <c r="AT135" s="417"/>
      <c r="AU135" s="417"/>
      <c r="AV135" s="417"/>
      <c r="AW135" s="417"/>
      <c r="AX135" s="417"/>
      <c r="AY135" s="417"/>
      <c r="AZ135" s="417"/>
      <c r="BA135" s="417"/>
      <c r="BB135" s="417"/>
      <c r="BC135" s="418"/>
      <c r="BD135" s="207"/>
      <c r="BE135" s="207"/>
      <c r="BF135" s="208"/>
      <c r="BG135" s="419" t="s">
        <v>98</v>
      </c>
      <c r="BH135" s="417"/>
      <c r="BI135" s="417"/>
      <c r="BJ135" s="417"/>
      <c r="BK135" s="417"/>
      <c r="BL135" s="417"/>
      <c r="BM135" s="417"/>
      <c r="BN135" s="417"/>
      <c r="BO135" s="417"/>
      <c r="BP135" s="417"/>
      <c r="BQ135" s="417"/>
      <c r="BR135" s="417"/>
      <c r="BS135" s="417"/>
      <c r="BT135" s="417"/>
      <c r="BU135" s="417"/>
      <c r="BV135" s="417"/>
      <c r="BW135" s="417"/>
      <c r="BX135" s="417"/>
      <c r="BY135" s="417"/>
      <c r="BZ135" s="417"/>
      <c r="CA135" s="417"/>
      <c r="CB135" s="417"/>
      <c r="CC135" s="417"/>
      <c r="CD135" s="417"/>
      <c r="CE135" s="418"/>
      <c r="CF135" s="207"/>
      <c r="CG135" s="208"/>
    </row>
    <row r="136" spans="1:85" ht="15" hidden="1" thickBot="1" x14ac:dyDescent="0.35">
      <c r="A136" s="423" t="s">
        <v>234</v>
      </c>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5"/>
      <c r="Y136" s="207"/>
      <c r="Z136" s="207"/>
      <c r="AA136" s="207"/>
      <c r="AB136" s="207"/>
      <c r="AC136" s="207"/>
      <c r="AD136" s="419" t="s">
        <v>219</v>
      </c>
      <c r="AE136" s="417"/>
      <c r="AF136" s="417"/>
      <c r="AG136" s="417"/>
      <c r="AH136" s="417"/>
      <c r="AI136" s="417"/>
      <c r="AJ136" s="417"/>
      <c r="AK136" s="417"/>
      <c r="AL136" s="417"/>
      <c r="AM136" s="417"/>
      <c r="AN136" s="417"/>
      <c r="AO136" s="417"/>
      <c r="AP136" s="417"/>
      <c r="AQ136" s="417"/>
      <c r="AR136" s="417"/>
      <c r="AS136" s="417"/>
      <c r="AT136" s="417"/>
      <c r="AU136" s="417"/>
      <c r="AV136" s="417"/>
      <c r="AW136" s="417"/>
      <c r="AX136" s="417"/>
      <c r="AY136" s="417"/>
      <c r="AZ136" s="417"/>
      <c r="BA136" s="417"/>
      <c r="BB136" s="417"/>
      <c r="BC136" s="418"/>
      <c r="BD136" s="207"/>
      <c r="BE136" s="207"/>
      <c r="BF136" s="208"/>
      <c r="BG136" s="419" t="s">
        <v>234</v>
      </c>
      <c r="BH136" s="417"/>
      <c r="BI136" s="417"/>
      <c r="BJ136" s="417"/>
      <c r="BK136" s="417"/>
      <c r="BL136" s="417"/>
      <c r="BM136" s="417"/>
      <c r="BN136" s="417"/>
      <c r="BO136" s="417"/>
      <c r="BP136" s="417"/>
      <c r="BQ136" s="417"/>
      <c r="BR136" s="417"/>
      <c r="BS136" s="417"/>
      <c r="BT136" s="417"/>
      <c r="BU136" s="417"/>
      <c r="BV136" s="417"/>
      <c r="BW136" s="417"/>
      <c r="BX136" s="417"/>
      <c r="BY136" s="417"/>
      <c r="BZ136" s="417"/>
      <c r="CA136" s="417"/>
      <c r="CB136" s="417"/>
      <c r="CC136" s="417"/>
      <c r="CD136" s="417"/>
      <c r="CE136" s="418"/>
      <c r="CF136" s="207"/>
      <c r="CG136" s="208"/>
    </row>
    <row r="137" spans="1:85" ht="15" hidden="1" thickBot="1" x14ac:dyDescent="0.35">
      <c r="A137" s="209"/>
      <c r="B137" s="207"/>
      <c r="C137" s="207"/>
      <c r="D137" s="207"/>
      <c r="E137" s="207"/>
      <c r="F137" s="207"/>
      <c r="G137" s="207"/>
      <c r="H137" s="207"/>
      <c r="I137" s="207"/>
      <c r="J137" s="207"/>
      <c r="K137" s="207"/>
      <c r="L137" s="207"/>
      <c r="M137" s="207"/>
      <c r="N137" s="207"/>
      <c r="O137" s="207"/>
      <c r="P137" s="207"/>
      <c r="Q137" s="207"/>
      <c r="R137" s="207"/>
      <c r="S137" s="207"/>
      <c r="T137" s="207"/>
      <c r="U137" s="207"/>
      <c r="V137" s="207"/>
      <c r="W137" s="207"/>
      <c r="X137" s="207"/>
      <c r="Y137" s="207"/>
      <c r="Z137" s="207"/>
      <c r="AA137" s="207"/>
      <c r="AB137" s="207"/>
      <c r="AC137" s="207"/>
      <c r="AD137" s="419" t="s">
        <v>222</v>
      </c>
      <c r="AE137" s="417"/>
      <c r="AF137" s="417"/>
      <c r="AG137" s="417"/>
      <c r="AH137" s="417"/>
      <c r="AI137" s="417"/>
      <c r="AJ137" s="417"/>
      <c r="AK137" s="417"/>
      <c r="AL137" s="417"/>
      <c r="AM137" s="417"/>
      <c r="AN137" s="417"/>
      <c r="AO137" s="417"/>
      <c r="AP137" s="417"/>
      <c r="AQ137" s="417"/>
      <c r="AR137" s="417"/>
      <c r="AS137" s="417"/>
      <c r="AT137" s="417"/>
      <c r="AU137" s="417"/>
      <c r="AV137" s="417"/>
      <c r="AW137" s="417"/>
      <c r="AX137" s="417"/>
      <c r="AY137" s="417"/>
      <c r="AZ137" s="417"/>
      <c r="BA137" s="417"/>
      <c r="BB137" s="417"/>
      <c r="BC137" s="418"/>
      <c r="BD137" s="207"/>
      <c r="BE137" s="207"/>
      <c r="BF137" s="208"/>
      <c r="BG137" s="426" t="s">
        <v>104</v>
      </c>
      <c r="BH137" s="424"/>
      <c r="BI137" s="424"/>
      <c r="BJ137" s="424"/>
      <c r="BK137" s="424"/>
      <c r="BL137" s="424"/>
      <c r="BM137" s="424"/>
      <c r="BN137" s="424"/>
      <c r="BO137" s="424"/>
      <c r="BP137" s="424"/>
      <c r="BQ137" s="424"/>
      <c r="BR137" s="424"/>
      <c r="BS137" s="424"/>
      <c r="BT137" s="424"/>
      <c r="BU137" s="424"/>
      <c r="BV137" s="424"/>
      <c r="BW137" s="424"/>
      <c r="BX137" s="424"/>
      <c r="BY137" s="424"/>
      <c r="BZ137" s="424"/>
      <c r="CA137" s="424"/>
      <c r="CB137" s="424"/>
      <c r="CC137" s="424"/>
      <c r="CD137" s="424"/>
      <c r="CE137" s="425"/>
      <c r="CF137" s="207"/>
      <c r="CG137" s="208"/>
    </row>
    <row r="138" spans="1:85" ht="15" hidden="1" thickBot="1" x14ac:dyDescent="0.35">
      <c r="A138" s="407" t="s">
        <v>252</v>
      </c>
      <c r="B138" s="408"/>
      <c r="C138" s="408"/>
      <c r="D138" s="408"/>
      <c r="E138" s="408"/>
      <c r="F138" s="408"/>
      <c r="G138" s="408"/>
      <c r="H138" s="408"/>
      <c r="I138" s="408"/>
      <c r="J138" s="408"/>
      <c r="K138" s="408"/>
      <c r="L138" s="408"/>
      <c r="M138" s="408"/>
      <c r="N138" s="408"/>
      <c r="O138" s="408"/>
      <c r="P138" s="408"/>
      <c r="Q138" s="408"/>
      <c r="R138" s="408"/>
      <c r="S138" s="408"/>
      <c r="T138" s="408"/>
      <c r="U138" s="408"/>
      <c r="V138" s="408"/>
      <c r="W138" s="408"/>
      <c r="X138" s="408"/>
      <c r="Y138" s="409"/>
      <c r="Z138" s="409"/>
      <c r="AA138" s="415"/>
      <c r="AB138" s="207"/>
      <c r="AC138" s="207"/>
      <c r="AD138" s="419" t="s">
        <v>225</v>
      </c>
      <c r="AE138" s="417"/>
      <c r="AF138" s="417"/>
      <c r="AG138" s="417"/>
      <c r="AH138" s="417"/>
      <c r="AI138" s="417"/>
      <c r="AJ138" s="417"/>
      <c r="AK138" s="417"/>
      <c r="AL138" s="417"/>
      <c r="AM138" s="417"/>
      <c r="AN138" s="417"/>
      <c r="AO138" s="417"/>
      <c r="AP138" s="417"/>
      <c r="AQ138" s="417"/>
      <c r="AR138" s="417"/>
      <c r="AS138" s="417"/>
      <c r="AT138" s="417"/>
      <c r="AU138" s="417"/>
      <c r="AV138" s="417"/>
      <c r="AW138" s="417"/>
      <c r="AX138" s="417"/>
      <c r="AY138" s="417"/>
      <c r="AZ138" s="417"/>
      <c r="BA138" s="417"/>
      <c r="BB138" s="417"/>
      <c r="BC138" s="418"/>
      <c r="BD138" s="207"/>
      <c r="BE138" s="207"/>
      <c r="BF138" s="207"/>
      <c r="BG138" s="207"/>
      <c r="BH138" s="207"/>
      <c r="BI138" s="207"/>
      <c r="BJ138" s="207"/>
      <c r="BK138" s="207"/>
      <c r="BL138" s="207"/>
      <c r="BM138" s="207"/>
      <c r="BN138" s="207"/>
      <c r="BO138" s="207"/>
      <c r="BP138" s="207"/>
      <c r="BQ138" s="207"/>
      <c r="BR138" s="207"/>
      <c r="BS138" s="207"/>
      <c r="BT138" s="207"/>
      <c r="BU138" s="207"/>
      <c r="BV138" s="207"/>
      <c r="BW138" s="207"/>
      <c r="BX138" s="207"/>
      <c r="BY138" s="207"/>
      <c r="BZ138" s="207"/>
      <c r="CA138" s="207"/>
      <c r="CB138" s="207"/>
      <c r="CC138" s="207"/>
      <c r="CD138" s="207"/>
      <c r="CE138" s="207"/>
      <c r="CF138" s="207"/>
      <c r="CG138" s="208"/>
    </row>
    <row r="139" spans="1:85" hidden="1" x14ac:dyDescent="0.3">
      <c r="A139" s="419" t="s">
        <v>253</v>
      </c>
      <c r="B139" s="417"/>
      <c r="C139" s="417"/>
      <c r="D139" s="417"/>
      <c r="E139" s="417"/>
      <c r="F139" s="417"/>
      <c r="G139" s="417"/>
      <c r="H139" s="417"/>
      <c r="I139" s="417"/>
      <c r="J139" s="417"/>
      <c r="K139" s="417"/>
      <c r="L139" s="417"/>
      <c r="M139" s="417"/>
      <c r="N139" s="417"/>
      <c r="O139" s="417"/>
      <c r="P139" s="417"/>
      <c r="Q139" s="417"/>
      <c r="R139" s="417"/>
      <c r="S139" s="417"/>
      <c r="T139" s="417"/>
      <c r="U139" s="417"/>
      <c r="V139" s="417"/>
      <c r="W139" s="417"/>
      <c r="X139" s="417"/>
      <c r="Y139" s="417"/>
      <c r="Z139" s="417"/>
      <c r="AA139" s="418"/>
      <c r="AB139" s="207"/>
      <c r="AC139" s="207"/>
      <c r="AD139" s="419" t="s">
        <v>228</v>
      </c>
      <c r="AE139" s="417"/>
      <c r="AF139" s="417"/>
      <c r="AG139" s="417"/>
      <c r="AH139" s="417"/>
      <c r="AI139" s="417"/>
      <c r="AJ139" s="417"/>
      <c r="AK139" s="417"/>
      <c r="AL139" s="417"/>
      <c r="AM139" s="417"/>
      <c r="AN139" s="417"/>
      <c r="AO139" s="417"/>
      <c r="AP139" s="417"/>
      <c r="AQ139" s="417"/>
      <c r="AR139" s="417"/>
      <c r="AS139" s="417"/>
      <c r="AT139" s="417"/>
      <c r="AU139" s="417"/>
      <c r="AV139" s="417"/>
      <c r="AW139" s="417"/>
      <c r="AX139" s="417"/>
      <c r="AY139" s="417"/>
      <c r="AZ139" s="417"/>
      <c r="BA139" s="417"/>
      <c r="BB139" s="417"/>
      <c r="BC139" s="418"/>
      <c r="BD139" s="207"/>
      <c r="BE139" s="207"/>
      <c r="BF139" s="207"/>
      <c r="BG139" s="207"/>
      <c r="BH139" s="207"/>
      <c r="BI139" s="207"/>
      <c r="BJ139" s="207"/>
      <c r="BK139" s="207"/>
      <c r="BL139" s="207"/>
      <c r="BM139" s="207"/>
      <c r="BN139" s="207"/>
      <c r="BO139" s="207"/>
      <c r="BP139" s="207"/>
      <c r="BQ139" s="207"/>
      <c r="BR139" s="207"/>
      <c r="BS139" s="207"/>
      <c r="BT139" s="207"/>
      <c r="BU139" s="207"/>
      <c r="BV139" s="207"/>
      <c r="BW139" s="207"/>
      <c r="BX139" s="207"/>
      <c r="BY139" s="207"/>
      <c r="BZ139" s="207"/>
      <c r="CA139" s="207"/>
      <c r="CB139" s="207"/>
      <c r="CC139" s="207"/>
      <c r="CD139" s="207"/>
      <c r="CE139" s="207"/>
      <c r="CF139" s="207"/>
      <c r="CG139" s="208"/>
    </row>
    <row r="140" spans="1:85" hidden="1" x14ac:dyDescent="0.3">
      <c r="A140" s="419" t="s">
        <v>254</v>
      </c>
      <c r="B140" s="417"/>
      <c r="C140" s="417"/>
      <c r="D140" s="417"/>
      <c r="E140" s="417"/>
      <c r="F140" s="417"/>
      <c r="G140" s="417"/>
      <c r="H140" s="417"/>
      <c r="I140" s="417"/>
      <c r="J140" s="417"/>
      <c r="K140" s="417"/>
      <c r="L140" s="417"/>
      <c r="M140" s="417"/>
      <c r="N140" s="417"/>
      <c r="O140" s="417"/>
      <c r="P140" s="417"/>
      <c r="Q140" s="417"/>
      <c r="R140" s="417"/>
      <c r="S140" s="417"/>
      <c r="T140" s="417"/>
      <c r="U140" s="417"/>
      <c r="V140" s="417"/>
      <c r="W140" s="417"/>
      <c r="X140" s="417"/>
      <c r="Y140" s="417"/>
      <c r="Z140" s="417"/>
      <c r="AA140" s="418"/>
      <c r="AB140" s="207"/>
      <c r="AC140" s="207"/>
      <c r="AD140" s="419" t="s">
        <v>231</v>
      </c>
      <c r="AE140" s="417"/>
      <c r="AF140" s="417"/>
      <c r="AG140" s="417"/>
      <c r="AH140" s="417"/>
      <c r="AI140" s="417"/>
      <c r="AJ140" s="417"/>
      <c r="AK140" s="417"/>
      <c r="AL140" s="417"/>
      <c r="AM140" s="417"/>
      <c r="AN140" s="417"/>
      <c r="AO140" s="417"/>
      <c r="AP140" s="417"/>
      <c r="AQ140" s="417"/>
      <c r="AR140" s="417"/>
      <c r="AS140" s="417"/>
      <c r="AT140" s="417"/>
      <c r="AU140" s="417"/>
      <c r="AV140" s="417"/>
      <c r="AW140" s="417"/>
      <c r="AX140" s="417"/>
      <c r="AY140" s="417"/>
      <c r="AZ140" s="417"/>
      <c r="BA140" s="417"/>
      <c r="BB140" s="417"/>
      <c r="BC140" s="418"/>
      <c r="BD140" s="207"/>
      <c r="BE140" s="207"/>
      <c r="BF140" s="207"/>
      <c r="BG140" s="207"/>
      <c r="BH140" s="207"/>
      <c r="BI140" s="207"/>
      <c r="BJ140" s="207"/>
      <c r="BK140" s="207"/>
      <c r="BL140" s="207"/>
      <c r="BM140" s="207"/>
      <c r="BN140" s="207"/>
      <c r="BO140" s="207"/>
      <c r="BP140" s="207"/>
      <c r="BQ140" s="207"/>
      <c r="BR140" s="207"/>
      <c r="BS140" s="207"/>
      <c r="BT140" s="207"/>
      <c r="BU140" s="207"/>
      <c r="BV140" s="207"/>
      <c r="BW140" s="207"/>
      <c r="BX140" s="207"/>
      <c r="BY140" s="207"/>
      <c r="BZ140" s="207"/>
      <c r="CA140" s="207"/>
      <c r="CB140" s="207"/>
      <c r="CC140" s="207"/>
      <c r="CD140" s="207"/>
      <c r="CE140" s="207"/>
      <c r="CF140" s="207"/>
      <c r="CG140" s="208"/>
    </row>
    <row r="141" spans="1:85" hidden="1" x14ac:dyDescent="0.3">
      <c r="A141" s="419" t="s">
        <v>255</v>
      </c>
      <c r="B141" s="417"/>
      <c r="C141" s="417"/>
      <c r="D141" s="417"/>
      <c r="E141" s="417"/>
      <c r="F141" s="417"/>
      <c r="G141" s="417"/>
      <c r="H141" s="417"/>
      <c r="I141" s="417"/>
      <c r="J141" s="417"/>
      <c r="K141" s="417"/>
      <c r="L141" s="417"/>
      <c r="M141" s="417"/>
      <c r="N141" s="417"/>
      <c r="O141" s="417"/>
      <c r="P141" s="417"/>
      <c r="Q141" s="417"/>
      <c r="R141" s="417"/>
      <c r="S141" s="417"/>
      <c r="T141" s="417"/>
      <c r="U141" s="417"/>
      <c r="V141" s="417"/>
      <c r="W141" s="417"/>
      <c r="X141" s="417"/>
      <c r="Y141" s="417"/>
      <c r="Z141" s="417"/>
      <c r="AA141" s="418"/>
      <c r="AB141" s="207"/>
      <c r="AC141" s="207"/>
      <c r="AD141" s="419" t="s">
        <v>233</v>
      </c>
      <c r="AE141" s="417"/>
      <c r="AF141" s="417"/>
      <c r="AG141" s="417"/>
      <c r="AH141" s="417"/>
      <c r="AI141" s="417"/>
      <c r="AJ141" s="417"/>
      <c r="AK141" s="417"/>
      <c r="AL141" s="417"/>
      <c r="AM141" s="417"/>
      <c r="AN141" s="417"/>
      <c r="AO141" s="417"/>
      <c r="AP141" s="417"/>
      <c r="AQ141" s="417"/>
      <c r="AR141" s="417"/>
      <c r="AS141" s="417"/>
      <c r="AT141" s="417"/>
      <c r="AU141" s="417"/>
      <c r="AV141" s="417"/>
      <c r="AW141" s="417"/>
      <c r="AX141" s="417"/>
      <c r="AY141" s="417"/>
      <c r="AZ141" s="417"/>
      <c r="BA141" s="417"/>
      <c r="BB141" s="417"/>
      <c r="BC141" s="418"/>
      <c r="BD141" s="207"/>
      <c r="BE141" s="207"/>
      <c r="BF141" s="207"/>
      <c r="BG141" s="207"/>
      <c r="BH141" s="207"/>
      <c r="BI141" s="207"/>
      <c r="BJ141" s="207"/>
      <c r="BK141" s="207"/>
      <c r="BL141" s="207"/>
      <c r="BM141" s="207"/>
      <c r="BN141" s="207"/>
      <c r="BO141" s="207"/>
      <c r="BP141" s="207"/>
      <c r="BQ141" s="207"/>
      <c r="BR141" s="207"/>
      <c r="BS141" s="207"/>
      <c r="BT141" s="207"/>
      <c r="BU141" s="207"/>
      <c r="BV141" s="207"/>
      <c r="BW141" s="207"/>
      <c r="BX141" s="207"/>
      <c r="BY141" s="207"/>
      <c r="BZ141" s="207"/>
      <c r="CA141" s="207"/>
      <c r="CB141" s="207"/>
      <c r="CC141" s="207"/>
      <c r="CD141" s="207"/>
      <c r="CE141" s="207"/>
      <c r="CF141" s="207"/>
      <c r="CG141" s="208"/>
    </row>
    <row r="142" spans="1:85" ht="15" hidden="1" thickBot="1" x14ac:dyDescent="0.35">
      <c r="A142" s="426" t="s">
        <v>256</v>
      </c>
      <c r="B142" s="424"/>
      <c r="C142" s="424"/>
      <c r="D142" s="424"/>
      <c r="E142" s="424"/>
      <c r="F142" s="424"/>
      <c r="G142" s="424"/>
      <c r="H142" s="424"/>
      <c r="I142" s="424"/>
      <c r="J142" s="424"/>
      <c r="K142" s="424"/>
      <c r="L142" s="424"/>
      <c r="M142" s="424"/>
      <c r="N142" s="424"/>
      <c r="O142" s="424"/>
      <c r="P142" s="424"/>
      <c r="Q142" s="424"/>
      <c r="R142" s="424"/>
      <c r="S142" s="424"/>
      <c r="T142" s="424"/>
      <c r="U142" s="424"/>
      <c r="V142" s="424"/>
      <c r="W142" s="424"/>
      <c r="X142" s="424"/>
      <c r="Y142" s="424"/>
      <c r="Z142" s="424"/>
      <c r="AA142" s="425"/>
      <c r="AB142" s="207"/>
      <c r="AC142" s="207"/>
      <c r="AD142" s="419" t="s">
        <v>243</v>
      </c>
      <c r="AE142" s="417"/>
      <c r="AF142" s="417"/>
      <c r="AG142" s="417"/>
      <c r="AH142" s="417"/>
      <c r="AI142" s="417"/>
      <c r="AJ142" s="417"/>
      <c r="AK142" s="417"/>
      <c r="AL142" s="417"/>
      <c r="AM142" s="417"/>
      <c r="AN142" s="417"/>
      <c r="AO142" s="417"/>
      <c r="AP142" s="417"/>
      <c r="AQ142" s="417"/>
      <c r="AR142" s="417"/>
      <c r="AS142" s="417"/>
      <c r="AT142" s="417"/>
      <c r="AU142" s="417"/>
      <c r="AV142" s="417"/>
      <c r="AW142" s="417"/>
      <c r="AX142" s="417"/>
      <c r="AY142" s="417"/>
      <c r="AZ142" s="417"/>
      <c r="BA142" s="417"/>
      <c r="BB142" s="417"/>
      <c r="BC142" s="418"/>
      <c r="BD142" s="207"/>
      <c r="BE142" s="207"/>
      <c r="BF142" s="207"/>
      <c r="BG142" s="207"/>
      <c r="BH142" s="207"/>
      <c r="BI142" s="207"/>
      <c r="BJ142" s="207"/>
      <c r="BK142" s="207"/>
      <c r="BL142" s="207"/>
      <c r="BM142" s="207"/>
      <c r="BN142" s="207"/>
      <c r="BO142" s="207"/>
      <c r="BP142" s="207"/>
      <c r="BQ142" s="207"/>
      <c r="BR142" s="207"/>
      <c r="BS142" s="207"/>
      <c r="BT142" s="207"/>
      <c r="BU142" s="207"/>
      <c r="BV142" s="207"/>
      <c r="BW142" s="207"/>
      <c r="BX142" s="207"/>
      <c r="BY142" s="207"/>
      <c r="BZ142" s="207"/>
      <c r="CA142" s="207"/>
      <c r="CB142" s="207"/>
      <c r="CC142" s="207"/>
      <c r="CD142" s="207"/>
      <c r="CE142" s="207"/>
      <c r="CF142" s="207"/>
      <c r="CG142" s="208"/>
    </row>
    <row r="143" spans="1:85" hidden="1" x14ac:dyDescent="0.3">
      <c r="A143" s="209"/>
      <c r="B143" s="207"/>
      <c r="C143" s="207"/>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419" t="s">
        <v>249</v>
      </c>
      <c r="AE143" s="417"/>
      <c r="AF143" s="417"/>
      <c r="AG143" s="417"/>
      <c r="AH143" s="417"/>
      <c r="AI143" s="417"/>
      <c r="AJ143" s="417"/>
      <c r="AK143" s="417"/>
      <c r="AL143" s="417"/>
      <c r="AM143" s="417"/>
      <c r="AN143" s="417"/>
      <c r="AO143" s="417"/>
      <c r="AP143" s="417"/>
      <c r="AQ143" s="417"/>
      <c r="AR143" s="417"/>
      <c r="AS143" s="417"/>
      <c r="AT143" s="417"/>
      <c r="AU143" s="417"/>
      <c r="AV143" s="417"/>
      <c r="AW143" s="417"/>
      <c r="AX143" s="417"/>
      <c r="AY143" s="417"/>
      <c r="AZ143" s="417"/>
      <c r="BA143" s="417"/>
      <c r="BB143" s="417"/>
      <c r="BC143" s="418"/>
      <c r="BD143" s="207"/>
      <c r="BE143" s="207"/>
      <c r="BF143" s="207"/>
      <c r="BG143" s="207"/>
      <c r="BH143" s="207"/>
      <c r="BI143" s="207"/>
      <c r="BJ143" s="207"/>
      <c r="BK143" s="207"/>
      <c r="BL143" s="207"/>
      <c r="BM143" s="207"/>
      <c r="BN143" s="207"/>
      <c r="BO143" s="207"/>
      <c r="BP143" s="207"/>
      <c r="BQ143" s="207"/>
      <c r="BR143" s="207"/>
      <c r="BS143" s="207"/>
      <c r="BT143" s="207"/>
      <c r="BU143" s="207"/>
      <c r="BV143" s="207"/>
      <c r="BW143" s="207"/>
      <c r="BX143" s="207"/>
      <c r="BY143" s="207"/>
      <c r="BZ143" s="207"/>
      <c r="CA143" s="207"/>
      <c r="CB143" s="207"/>
      <c r="CC143" s="207"/>
      <c r="CD143" s="207"/>
      <c r="CE143" s="207"/>
      <c r="CF143" s="207"/>
      <c r="CG143" s="208"/>
    </row>
    <row r="144" spans="1:85" hidden="1" x14ac:dyDescent="0.3">
      <c r="A144" s="209"/>
      <c r="B144" s="207"/>
      <c r="C144" s="207"/>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419" t="s">
        <v>251</v>
      </c>
      <c r="AE144" s="417"/>
      <c r="AF144" s="417"/>
      <c r="AG144" s="417"/>
      <c r="AH144" s="417"/>
      <c r="AI144" s="417"/>
      <c r="AJ144" s="417"/>
      <c r="AK144" s="417"/>
      <c r="AL144" s="417"/>
      <c r="AM144" s="417"/>
      <c r="AN144" s="417"/>
      <c r="AO144" s="417"/>
      <c r="AP144" s="417"/>
      <c r="AQ144" s="417"/>
      <c r="AR144" s="417"/>
      <c r="AS144" s="417"/>
      <c r="AT144" s="417"/>
      <c r="AU144" s="417"/>
      <c r="AV144" s="417"/>
      <c r="AW144" s="417"/>
      <c r="AX144" s="417"/>
      <c r="AY144" s="417"/>
      <c r="AZ144" s="417"/>
      <c r="BA144" s="417"/>
      <c r="BB144" s="417"/>
      <c r="BC144" s="418"/>
      <c r="BD144" s="207"/>
      <c r="BE144" s="207"/>
      <c r="BF144" s="207"/>
      <c r="BG144" s="207"/>
      <c r="BH144" s="207"/>
      <c r="BI144" s="207"/>
      <c r="BJ144" s="207"/>
      <c r="BK144" s="207"/>
      <c r="BL144" s="207"/>
      <c r="BM144" s="207"/>
      <c r="BN144" s="207"/>
      <c r="BO144" s="207"/>
      <c r="BP144" s="207"/>
      <c r="BQ144" s="207"/>
      <c r="BR144" s="207"/>
      <c r="BS144" s="207"/>
      <c r="BT144" s="207"/>
      <c r="BU144" s="207"/>
      <c r="BV144" s="207"/>
      <c r="BW144" s="207"/>
      <c r="BX144" s="207"/>
      <c r="BY144" s="207"/>
      <c r="BZ144" s="207"/>
      <c r="CA144" s="207"/>
      <c r="CB144" s="207"/>
      <c r="CC144" s="207"/>
      <c r="CD144" s="207"/>
      <c r="CE144" s="207"/>
      <c r="CF144" s="207"/>
      <c r="CG144" s="208"/>
    </row>
    <row r="145" spans="1:85" hidden="1" x14ac:dyDescent="0.3">
      <c r="A145" s="209"/>
      <c r="B145" s="207"/>
      <c r="C145" s="207"/>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419" t="s">
        <v>257</v>
      </c>
      <c r="AE145" s="417"/>
      <c r="AF145" s="417"/>
      <c r="AG145" s="417"/>
      <c r="AH145" s="417"/>
      <c r="AI145" s="417"/>
      <c r="AJ145" s="417"/>
      <c r="AK145" s="417"/>
      <c r="AL145" s="417"/>
      <c r="AM145" s="417"/>
      <c r="AN145" s="417"/>
      <c r="AO145" s="417"/>
      <c r="AP145" s="417"/>
      <c r="AQ145" s="417"/>
      <c r="AR145" s="417"/>
      <c r="AS145" s="417"/>
      <c r="AT145" s="417"/>
      <c r="AU145" s="417"/>
      <c r="AV145" s="417"/>
      <c r="AW145" s="417"/>
      <c r="AX145" s="417"/>
      <c r="AY145" s="417"/>
      <c r="AZ145" s="417"/>
      <c r="BA145" s="417"/>
      <c r="BB145" s="417"/>
      <c r="BC145" s="418"/>
      <c r="BD145" s="207"/>
      <c r="BE145" s="207"/>
      <c r="BF145" s="207"/>
      <c r="BG145" s="207"/>
      <c r="BH145" s="207"/>
      <c r="BI145" s="207"/>
      <c r="BJ145" s="207"/>
      <c r="BK145" s="207"/>
      <c r="BL145" s="207"/>
      <c r="BM145" s="207"/>
      <c r="BN145" s="207"/>
      <c r="BO145" s="207"/>
      <c r="BP145" s="207"/>
      <c r="BQ145" s="207"/>
      <c r="BR145" s="207"/>
      <c r="BS145" s="207"/>
      <c r="BT145" s="207"/>
      <c r="BU145" s="207"/>
      <c r="BV145" s="207"/>
      <c r="BW145" s="207"/>
      <c r="BX145" s="207"/>
      <c r="BY145" s="207"/>
      <c r="BZ145" s="207"/>
      <c r="CA145" s="207"/>
      <c r="CB145" s="207"/>
      <c r="CC145" s="207"/>
      <c r="CD145" s="207"/>
      <c r="CE145" s="207"/>
      <c r="CF145" s="207"/>
      <c r="CG145" s="208"/>
    </row>
    <row r="146" spans="1:85" hidden="1" x14ac:dyDescent="0.3">
      <c r="A146" s="209"/>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419" t="s">
        <v>245</v>
      </c>
      <c r="AE146" s="417"/>
      <c r="AF146" s="417"/>
      <c r="AG146" s="417"/>
      <c r="AH146" s="417"/>
      <c r="AI146" s="417"/>
      <c r="AJ146" s="417"/>
      <c r="AK146" s="417"/>
      <c r="AL146" s="417"/>
      <c r="AM146" s="417"/>
      <c r="AN146" s="417"/>
      <c r="AO146" s="417"/>
      <c r="AP146" s="417"/>
      <c r="AQ146" s="417"/>
      <c r="AR146" s="417"/>
      <c r="AS146" s="417"/>
      <c r="AT146" s="417"/>
      <c r="AU146" s="417"/>
      <c r="AV146" s="417"/>
      <c r="AW146" s="417"/>
      <c r="AX146" s="417"/>
      <c r="AY146" s="417"/>
      <c r="AZ146" s="417"/>
      <c r="BA146" s="417"/>
      <c r="BB146" s="417"/>
      <c r="BC146" s="418"/>
      <c r="BD146" s="207"/>
      <c r="BE146" s="207"/>
      <c r="BF146" s="207"/>
      <c r="BG146" s="207"/>
      <c r="BH146" s="207"/>
      <c r="BI146" s="207"/>
      <c r="BJ146" s="207"/>
      <c r="BK146" s="207"/>
      <c r="BL146" s="207"/>
      <c r="BM146" s="207"/>
      <c r="BN146" s="207"/>
      <c r="BO146" s="207"/>
      <c r="BP146" s="207"/>
      <c r="BQ146" s="207"/>
      <c r="BR146" s="207"/>
      <c r="BS146" s="207"/>
      <c r="BT146" s="207"/>
      <c r="BU146" s="207"/>
      <c r="BV146" s="207"/>
      <c r="BW146" s="207"/>
      <c r="BX146" s="207"/>
      <c r="BY146" s="207"/>
      <c r="BZ146" s="207"/>
      <c r="CA146" s="207"/>
      <c r="CB146" s="207"/>
      <c r="CC146" s="207"/>
      <c r="CD146" s="207"/>
      <c r="CE146" s="207"/>
      <c r="CF146" s="207"/>
      <c r="CG146" s="208"/>
    </row>
    <row r="147" spans="1:85" hidden="1" x14ac:dyDescent="0.3">
      <c r="A147" s="209"/>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419" t="s">
        <v>258</v>
      </c>
      <c r="AE147" s="417"/>
      <c r="AF147" s="417"/>
      <c r="AG147" s="417"/>
      <c r="AH147" s="417"/>
      <c r="AI147" s="417"/>
      <c r="AJ147" s="417"/>
      <c r="AK147" s="417"/>
      <c r="AL147" s="417"/>
      <c r="AM147" s="417"/>
      <c r="AN147" s="417"/>
      <c r="AO147" s="417"/>
      <c r="AP147" s="417"/>
      <c r="AQ147" s="417"/>
      <c r="AR147" s="417"/>
      <c r="AS147" s="417"/>
      <c r="AT147" s="417"/>
      <c r="AU147" s="417"/>
      <c r="AV147" s="417"/>
      <c r="AW147" s="417"/>
      <c r="AX147" s="417"/>
      <c r="AY147" s="417"/>
      <c r="AZ147" s="417"/>
      <c r="BA147" s="417"/>
      <c r="BB147" s="417"/>
      <c r="BC147" s="418"/>
      <c r="BD147" s="207"/>
      <c r="BE147" s="207"/>
      <c r="BF147" s="207"/>
      <c r="BG147" s="207"/>
      <c r="BH147" s="207"/>
      <c r="BI147" s="207"/>
      <c r="BJ147" s="207"/>
      <c r="BK147" s="207"/>
      <c r="BL147" s="207"/>
      <c r="BM147" s="207"/>
      <c r="BN147" s="207"/>
      <c r="BO147" s="207"/>
      <c r="BP147" s="207"/>
      <c r="BQ147" s="207"/>
      <c r="BR147" s="207"/>
      <c r="BS147" s="207"/>
      <c r="BT147" s="207"/>
      <c r="BU147" s="207"/>
      <c r="BV147" s="207"/>
      <c r="BW147" s="207"/>
      <c r="BX147" s="207"/>
      <c r="BY147" s="207"/>
      <c r="BZ147" s="207"/>
      <c r="CA147" s="207"/>
      <c r="CB147" s="207"/>
      <c r="CC147" s="207"/>
      <c r="CD147" s="207"/>
      <c r="CE147" s="207"/>
      <c r="CF147" s="207"/>
      <c r="CG147" s="208"/>
    </row>
    <row r="148" spans="1:85" hidden="1" x14ac:dyDescent="0.3">
      <c r="A148" s="209"/>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419" t="s">
        <v>98</v>
      </c>
      <c r="AE148" s="417"/>
      <c r="AF148" s="417"/>
      <c r="AG148" s="417"/>
      <c r="AH148" s="417"/>
      <c r="AI148" s="417"/>
      <c r="AJ148" s="417"/>
      <c r="AK148" s="417"/>
      <c r="AL148" s="417"/>
      <c r="AM148" s="417"/>
      <c r="AN148" s="417"/>
      <c r="AO148" s="417"/>
      <c r="AP148" s="417"/>
      <c r="AQ148" s="417"/>
      <c r="AR148" s="417"/>
      <c r="AS148" s="417"/>
      <c r="AT148" s="417"/>
      <c r="AU148" s="417"/>
      <c r="AV148" s="417"/>
      <c r="AW148" s="417"/>
      <c r="AX148" s="417"/>
      <c r="AY148" s="417"/>
      <c r="AZ148" s="417"/>
      <c r="BA148" s="417"/>
      <c r="BB148" s="417"/>
      <c r="BC148" s="418"/>
      <c r="BD148" s="207"/>
      <c r="BE148" s="207"/>
      <c r="BF148" s="207"/>
      <c r="BG148" s="207"/>
      <c r="BH148" s="207"/>
      <c r="BI148" s="207"/>
      <c r="BJ148" s="207"/>
      <c r="BK148" s="207"/>
      <c r="BL148" s="207"/>
      <c r="BM148" s="207"/>
      <c r="BN148" s="207"/>
      <c r="BO148" s="207"/>
      <c r="BP148" s="207"/>
      <c r="BQ148" s="207"/>
      <c r="BR148" s="207"/>
      <c r="BS148" s="207"/>
      <c r="BT148" s="207"/>
      <c r="BU148" s="207"/>
      <c r="BV148" s="207"/>
      <c r="BW148" s="207"/>
      <c r="BX148" s="207"/>
      <c r="BY148" s="207"/>
      <c r="BZ148" s="207"/>
      <c r="CA148" s="207"/>
      <c r="CB148" s="207"/>
      <c r="CC148" s="207"/>
      <c r="CD148" s="207"/>
      <c r="CE148" s="207"/>
      <c r="CF148" s="207"/>
      <c r="CG148" s="208"/>
    </row>
    <row r="149" spans="1:85" hidden="1" x14ac:dyDescent="0.3">
      <c r="A149" s="206"/>
      <c r="B149" s="207"/>
      <c r="C149" s="207"/>
      <c r="D149" s="207"/>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419" t="s">
        <v>104</v>
      </c>
      <c r="AE149" s="417"/>
      <c r="AF149" s="417"/>
      <c r="AG149" s="417"/>
      <c r="AH149" s="417"/>
      <c r="AI149" s="417"/>
      <c r="AJ149" s="417"/>
      <c r="AK149" s="417"/>
      <c r="AL149" s="417"/>
      <c r="AM149" s="417"/>
      <c r="AN149" s="417"/>
      <c r="AO149" s="417"/>
      <c r="AP149" s="417"/>
      <c r="AQ149" s="417"/>
      <c r="AR149" s="417"/>
      <c r="AS149" s="417"/>
      <c r="AT149" s="417"/>
      <c r="AU149" s="417"/>
      <c r="AV149" s="417"/>
      <c r="AW149" s="417"/>
      <c r="AX149" s="417"/>
      <c r="AY149" s="417"/>
      <c r="AZ149" s="417"/>
      <c r="BA149" s="417"/>
      <c r="BB149" s="417"/>
      <c r="BC149" s="418"/>
      <c r="BD149" s="207"/>
      <c r="BE149" s="207"/>
      <c r="BF149" s="207"/>
      <c r="BG149" s="207"/>
      <c r="BH149" s="207"/>
      <c r="BI149" s="207"/>
      <c r="BJ149" s="207"/>
      <c r="BK149" s="207"/>
      <c r="BL149" s="207"/>
      <c r="BM149" s="207"/>
      <c r="BN149" s="207"/>
      <c r="BO149" s="207"/>
      <c r="BP149" s="207"/>
      <c r="BQ149" s="207"/>
      <c r="BR149" s="207"/>
      <c r="BS149" s="207"/>
      <c r="BT149" s="207"/>
      <c r="BU149" s="207"/>
      <c r="BV149" s="207"/>
      <c r="BW149" s="207"/>
      <c r="BX149" s="207"/>
      <c r="BY149" s="207"/>
      <c r="BZ149" s="207"/>
      <c r="CA149" s="207"/>
      <c r="CB149" s="207"/>
      <c r="CC149" s="207"/>
      <c r="CD149" s="207"/>
      <c r="CE149" s="207"/>
      <c r="CF149" s="207"/>
      <c r="CG149" s="208"/>
    </row>
    <row r="150" spans="1:85" ht="15" hidden="1" thickBot="1" x14ac:dyDescent="0.35">
      <c r="A150" s="206"/>
      <c r="B150" s="207"/>
      <c r="C150" s="207"/>
      <c r="D150" s="207"/>
      <c r="E150" s="207"/>
      <c r="F150" s="207"/>
      <c r="G150" s="207"/>
      <c r="H150" s="207"/>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427" t="s">
        <v>259</v>
      </c>
      <c r="AE150" s="428"/>
      <c r="AF150" s="428"/>
      <c r="AG150" s="428"/>
      <c r="AH150" s="428"/>
      <c r="AI150" s="428"/>
      <c r="AJ150" s="428"/>
      <c r="AK150" s="428"/>
      <c r="AL150" s="428"/>
      <c r="AM150" s="428"/>
      <c r="AN150" s="428"/>
      <c r="AO150" s="428"/>
      <c r="AP150" s="428"/>
      <c r="AQ150" s="428"/>
      <c r="AR150" s="428"/>
      <c r="AS150" s="428"/>
      <c r="AT150" s="428"/>
      <c r="AU150" s="428"/>
      <c r="AV150" s="428"/>
      <c r="AW150" s="428"/>
      <c r="AX150" s="428"/>
      <c r="AY150" s="428"/>
      <c r="AZ150" s="428"/>
      <c r="BA150" s="428"/>
      <c r="BB150" s="428"/>
      <c r="BC150" s="429"/>
      <c r="BD150" s="207"/>
      <c r="BE150" s="207"/>
      <c r="BF150" s="207"/>
      <c r="BG150" s="207"/>
      <c r="BH150" s="207"/>
      <c r="BI150" s="207"/>
      <c r="BJ150" s="207"/>
      <c r="BK150" s="207"/>
      <c r="BL150" s="207"/>
      <c r="BM150" s="207"/>
      <c r="BN150" s="207"/>
      <c r="BO150" s="207"/>
      <c r="BP150" s="207"/>
      <c r="BQ150" s="207"/>
      <c r="BR150" s="207"/>
      <c r="BS150" s="207"/>
      <c r="BT150" s="207"/>
      <c r="BU150" s="207"/>
      <c r="BV150" s="207"/>
      <c r="BW150" s="207"/>
      <c r="BX150" s="207"/>
      <c r="BY150" s="207"/>
      <c r="BZ150" s="207"/>
      <c r="CA150" s="207"/>
      <c r="CB150" s="207"/>
      <c r="CC150" s="207"/>
      <c r="CD150" s="207"/>
      <c r="CE150" s="207"/>
      <c r="CF150" s="207"/>
      <c r="CG150" s="208"/>
    </row>
    <row r="151" spans="1:85" ht="15" hidden="1" thickBot="1" x14ac:dyDescent="0.35">
      <c r="A151" s="210"/>
      <c r="B151" s="211"/>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2"/>
    </row>
    <row r="152" spans="1:85" hidden="1" x14ac:dyDescent="0.3"/>
    <row r="176" spans="1:1" x14ac:dyDescent="0.3">
      <c r="A176" s="192"/>
    </row>
  </sheetData>
  <sheetProtection sheet="1" objects="1" scenarios="1"/>
  <mergeCells count="163">
    <mergeCell ref="AD147:BC147"/>
    <mergeCell ref="AD148:BC148"/>
    <mergeCell ref="AD149:BC149"/>
    <mergeCell ref="AD150:BC150"/>
    <mergeCell ref="A142:AA142"/>
    <mergeCell ref="AD142:BC142"/>
    <mergeCell ref="AD143:BC143"/>
    <mergeCell ref="AD144:BC144"/>
    <mergeCell ref="AD145:BC145"/>
    <mergeCell ref="AD146:BC146"/>
    <mergeCell ref="A139:AA139"/>
    <mergeCell ref="AD139:BC139"/>
    <mergeCell ref="A140:AA140"/>
    <mergeCell ref="AD140:BC140"/>
    <mergeCell ref="A141:AA141"/>
    <mergeCell ref="AD141:BC141"/>
    <mergeCell ref="A136:X136"/>
    <mergeCell ref="AD136:BC136"/>
    <mergeCell ref="BG136:CE136"/>
    <mergeCell ref="AD137:BC137"/>
    <mergeCell ref="BG137:CE137"/>
    <mergeCell ref="A138:AA138"/>
    <mergeCell ref="AD138:BC138"/>
    <mergeCell ref="A134:X134"/>
    <mergeCell ref="AD134:BC134"/>
    <mergeCell ref="BG134:CE134"/>
    <mergeCell ref="A135:X135"/>
    <mergeCell ref="AD135:BC135"/>
    <mergeCell ref="BG135:CE135"/>
    <mergeCell ref="A132:X132"/>
    <mergeCell ref="AD132:BC132"/>
    <mergeCell ref="BG132:CE132"/>
    <mergeCell ref="A133:X133"/>
    <mergeCell ref="AD133:BC133"/>
    <mergeCell ref="BG133:CE133"/>
    <mergeCell ref="A130:X130"/>
    <mergeCell ref="AD130:BC130"/>
    <mergeCell ref="BG130:CE130"/>
    <mergeCell ref="A131:X131"/>
    <mergeCell ref="AD131:BC131"/>
    <mergeCell ref="BG131:CE131"/>
    <mergeCell ref="AE127:BC127"/>
    <mergeCell ref="BG127:CE127"/>
    <mergeCell ref="A128:X128"/>
    <mergeCell ref="BG128:CE128"/>
    <mergeCell ref="A129:X129"/>
    <mergeCell ref="AD129:BC129"/>
    <mergeCell ref="BG129:CE129"/>
    <mergeCell ref="A125:AB125"/>
    <mergeCell ref="AE125:BC125"/>
    <mergeCell ref="BG125:CE125"/>
    <mergeCell ref="A126:AB126"/>
    <mergeCell ref="AE126:BC126"/>
    <mergeCell ref="BG126:CE126"/>
    <mergeCell ref="A123:AB123"/>
    <mergeCell ref="AE123:BC123"/>
    <mergeCell ref="BG123:CE123"/>
    <mergeCell ref="A124:AB124"/>
    <mergeCell ref="AE124:BC124"/>
    <mergeCell ref="BG124:CE124"/>
    <mergeCell ref="A121:AB121"/>
    <mergeCell ref="AE121:BC121"/>
    <mergeCell ref="BG121:CE121"/>
    <mergeCell ref="A122:AB122"/>
    <mergeCell ref="AE122:BC122"/>
    <mergeCell ref="BG122:CE122"/>
    <mergeCell ref="A119:AB119"/>
    <mergeCell ref="AE119:BC119"/>
    <mergeCell ref="BG119:CE119"/>
    <mergeCell ref="A120:AB120"/>
    <mergeCell ref="AE120:BC120"/>
    <mergeCell ref="BG120:CE120"/>
    <mergeCell ref="A117:AB117"/>
    <mergeCell ref="AE117:BC117"/>
    <mergeCell ref="BG117:CE117"/>
    <mergeCell ref="A118:AB118"/>
    <mergeCell ref="AE118:BC118"/>
    <mergeCell ref="BG118:CE118"/>
    <mergeCell ref="A115:AB115"/>
    <mergeCell ref="AE115:BC115"/>
    <mergeCell ref="BG115:CE115"/>
    <mergeCell ref="A116:AB116"/>
    <mergeCell ref="AE116:BC116"/>
    <mergeCell ref="BG116:CE116"/>
    <mergeCell ref="A110:CG110"/>
    <mergeCell ref="A113:AB113"/>
    <mergeCell ref="AE113:BC113"/>
    <mergeCell ref="BG113:CE113"/>
    <mergeCell ref="A114:AB114"/>
    <mergeCell ref="AE114:BC114"/>
    <mergeCell ref="BG114:CE114"/>
    <mergeCell ref="F85:AB85"/>
    <mergeCell ref="AC85:AP85"/>
    <mergeCell ref="AW91:BT91"/>
    <mergeCell ref="AW92:BT92"/>
    <mergeCell ref="AW93:BT93"/>
    <mergeCell ref="U94:BT94"/>
    <mergeCell ref="F81:X81"/>
    <mergeCell ref="Y81:AL81"/>
    <mergeCell ref="AO81:AR81"/>
    <mergeCell ref="AT81:AY81"/>
    <mergeCell ref="F83:AC83"/>
    <mergeCell ref="AD83:AQ83"/>
    <mergeCell ref="AT83:AW83"/>
    <mergeCell ref="AY83:BD83"/>
    <mergeCell ref="F65:BV65"/>
    <mergeCell ref="F67:BJ67"/>
    <mergeCell ref="F69:BV73"/>
    <mergeCell ref="F77:AJ77"/>
    <mergeCell ref="AK77:BV77"/>
    <mergeCell ref="F79:AC79"/>
    <mergeCell ref="AD79:BV79"/>
    <mergeCell ref="F55:AA55"/>
    <mergeCell ref="AB55:BD55"/>
    <mergeCell ref="F56:AA56"/>
    <mergeCell ref="AB56:BD56"/>
    <mergeCell ref="F61:AI61"/>
    <mergeCell ref="AP61:AT61"/>
    <mergeCell ref="BC61:BG61"/>
    <mergeCell ref="F52:AA52"/>
    <mergeCell ref="AB52:BD52"/>
    <mergeCell ref="F53:AA53"/>
    <mergeCell ref="AB53:BD53"/>
    <mergeCell ref="F54:AA54"/>
    <mergeCell ref="AB54:BD54"/>
    <mergeCell ref="F49:AA49"/>
    <mergeCell ref="AB49:BD49"/>
    <mergeCell ref="F50:AA50"/>
    <mergeCell ref="AB50:BD50"/>
    <mergeCell ref="F51:AA51"/>
    <mergeCell ref="AB51:BD51"/>
    <mergeCell ref="F39:AQ39"/>
    <mergeCell ref="AR39:AZ39"/>
    <mergeCell ref="F41:AF41"/>
    <mergeCell ref="AG41:AO41"/>
    <mergeCell ref="F43:AF43"/>
    <mergeCell ref="AG43:AO43"/>
    <mergeCell ref="F35:AF35"/>
    <mergeCell ref="AG35:AO35"/>
    <mergeCell ref="AY35:BC35"/>
    <mergeCell ref="BJ35:BN35"/>
    <mergeCell ref="F37:AF37"/>
    <mergeCell ref="AG37:AO37"/>
    <mergeCell ref="F31:Z31"/>
    <mergeCell ref="AA31:AO31"/>
    <mergeCell ref="F33:AF33"/>
    <mergeCell ref="AG33:AO33"/>
    <mergeCell ref="AY33:BC33"/>
    <mergeCell ref="BJ33:BN33"/>
    <mergeCell ref="F21:Z21"/>
    <mergeCell ref="AA21:BP21"/>
    <mergeCell ref="F26:P26"/>
    <mergeCell ref="Q26:BP27"/>
    <mergeCell ref="F29:Z29"/>
    <mergeCell ref="AA29:AO29"/>
    <mergeCell ref="A4:BW4"/>
    <mergeCell ref="F15:Z15"/>
    <mergeCell ref="AA15:BP15"/>
    <mergeCell ref="F17:Z17"/>
    <mergeCell ref="AA17:BP17"/>
    <mergeCell ref="F19:AA19"/>
    <mergeCell ref="AB19:AT19"/>
    <mergeCell ref="BM19:BP19"/>
  </mergeCells>
  <dataValidations count="7">
    <dataValidation operator="greaterThanOrEqual" allowBlank="1" showInputMessage="1" showErrorMessage="1" sqref="AJ61:AP61 KE61:KK61 UA61:UG61 ADW61:AEC61 ANS61:ANY61 AXO61:AXU61 BHK61:BHQ61 BRG61:BRM61 CBC61:CBI61 CKY61:CLE61 CUU61:CVA61 DEQ61:DEW61 DOM61:DOS61 DYI61:DYO61 EIE61:EIK61 ESA61:ESG61 FBW61:FCC61 FLS61:FLY61 FVO61:FVU61 GFK61:GFQ61 GPG61:GPM61 GZC61:GZI61 HIY61:HJE61 HSU61:HTA61 ICQ61:ICW61 IMM61:IMS61 IWI61:IWO61 JGE61:JGK61 JQA61:JQG61 JZW61:KAC61 KJS61:KJY61 KTO61:KTU61 LDK61:LDQ61 LNG61:LNM61 LXC61:LXI61 MGY61:MHE61 MQU61:MRA61 NAQ61:NAW61 NKM61:NKS61 NUI61:NUO61 OEE61:OEK61 OOA61:OOG61 OXW61:OYC61 PHS61:PHY61 PRO61:PRU61 QBK61:QBQ61 QLG61:QLM61 QVC61:QVI61 REY61:RFE61 ROU61:RPA61 RYQ61:RYW61 SIM61:SIS61 SSI61:SSO61 TCE61:TCK61 TMA61:TMG61 TVW61:TWC61 UFS61:UFY61 UPO61:UPU61 UZK61:UZQ61 VJG61:VJM61 VTC61:VTI61 WCY61:WDE61 WMU61:WNA61 WWQ61:WWW61 AJ65597:AP65597 KE65597:KK65597 UA65597:UG65597 ADW65597:AEC65597 ANS65597:ANY65597 AXO65597:AXU65597 BHK65597:BHQ65597 BRG65597:BRM65597 CBC65597:CBI65597 CKY65597:CLE65597 CUU65597:CVA65597 DEQ65597:DEW65597 DOM65597:DOS65597 DYI65597:DYO65597 EIE65597:EIK65597 ESA65597:ESG65597 FBW65597:FCC65597 FLS65597:FLY65597 FVO65597:FVU65597 GFK65597:GFQ65597 GPG65597:GPM65597 GZC65597:GZI65597 HIY65597:HJE65597 HSU65597:HTA65597 ICQ65597:ICW65597 IMM65597:IMS65597 IWI65597:IWO65597 JGE65597:JGK65597 JQA65597:JQG65597 JZW65597:KAC65597 KJS65597:KJY65597 KTO65597:KTU65597 LDK65597:LDQ65597 LNG65597:LNM65597 LXC65597:LXI65597 MGY65597:MHE65597 MQU65597:MRA65597 NAQ65597:NAW65597 NKM65597:NKS65597 NUI65597:NUO65597 OEE65597:OEK65597 OOA65597:OOG65597 OXW65597:OYC65597 PHS65597:PHY65597 PRO65597:PRU65597 QBK65597:QBQ65597 QLG65597:QLM65597 QVC65597:QVI65597 REY65597:RFE65597 ROU65597:RPA65597 RYQ65597:RYW65597 SIM65597:SIS65597 SSI65597:SSO65597 TCE65597:TCK65597 TMA65597:TMG65597 TVW65597:TWC65597 UFS65597:UFY65597 UPO65597:UPU65597 UZK65597:UZQ65597 VJG65597:VJM65597 VTC65597:VTI65597 WCY65597:WDE65597 WMU65597:WNA65597 WWQ65597:WWW65597 AJ131133:AP131133 KE131133:KK131133 UA131133:UG131133 ADW131133:AEC131133 ANS131133:ANY131133 AXO131133:AXU131133 BHK131133:BHQ131133 BRG131133:BRM131133 CBC131133:CBI131133 CKY131133:CLE131133 CUU131133:CVA131133 DEQ131133:DEW131133 DOM131133:DOS131133 DYI131133:DYO131133 EIE131133:EIK131133 ESA131133:ESG131133 FBW131133:FCC131133 FLS131133:FLY131133 FVO131133:FVU131133 GFK131133:GFQ131133 GPG131133:GPM131133 GZC131133:GZI131133 HIY131133:HJE131133 HSU131133:HTA131133 ICQ131133:ICW131133 IMM131133:IMS131133 IWI131133:IWO131133 JGE131133:JGK131133 JQA131133:JQG131133 JZW131133:KAC131133 KJS131133:KJY131133 KTO131133:KTU131133 LDK131133:LDQ131133 LNG131133:LNM131133 LXC131133:LXI131133 MGY131133:MHE131133 MQU131133:MRA131133 NAQ131133:NAW131133 NKM131133:NKS131133 NUI131133:NUO131133 OEE131133:OEK131133 OOA131133:OOG131133 OXW131133:OYC131133 PHS131133:PHY131133 PRO131133:PRU131133 QBK131133:QBQ131133 QLG131133:QLM131133 QVC131133:QVI131133 REY131133:RFE131133 ROU131133:RPA131133 RYQ131133:RYW131133 SIM131133:SIS131133 SSI131133:SSO131133 TCE131133:TCK131133 TMA131133:TMG131133 TVW131133:TWC131133 UFS131133:UFY131133 UPO131133:UPU131133 UZK131133:UZQ131133 VJG131133:VJM131133 VTC131133:VTI131133 WCY131133:WDE131133 WMU131133:WNA131133 WWQ131133:WWW131133 AJ196669:AP196669 KE196669:KK196669 UA196669:UG196669 ADW196669:AEC196669 ANS196669:ANY196669 AXO196669:AXU196669 BHK196669:BHQ196669 BRG196669:BRM196669 CBC196669:CBI196669 CKY196669:CLE196669 CUU196669:CVA196669 DEQ196669:DEW196669 DOM196669:DOS196669 DYI196669:DYO196669 EIE196669:EIK196669 ESA196669:ESG196669 FBW196669:FCC196669 FLS196669:FLY196669 FVO196669:FVU196669 GFK196669:GFQ196669 GPG196669:GPM196669 GZC196669:GZI196669 HIY196669:HJE196669 HSU196669:HTA196669 ICQ196669:ICW196669 IMM196669:IMS196669 IWI196669:IWO196669 JGE196669:JGK196669 JQA196669:JQG196669 JZW196669:KAC196669 KJS196669:KJY196669 KTO196669:KTU196669 LDK196669:LDQ196669 LNG196669:LNM196669 LXC196669:LXI196669 MGY196669:MHE196669 MQU196669:MRA196669 NAQ196669:NAW196669 NKM196669:NKS196669 NUI196669:NUO196669 OEE196669:OEK196669 OOA196669:OOG196669 OXW196669:OYC196669 PHS196669:PHY196669 PRO196669:PRU196669 QBK196669:QBQ196669 QLG196669:QLM196669 QVC196669:QVI196669 REY196669:RFE196669 ROU196669:RPA196669 RYQ196669:RYW196669 SIM196669:SIS196669 SSI196669:SSO196669 TCE196669:TCK196669 TMA196669:TMG196669 TVW196669:TWC196669 UFS196669:UFY196669 UPO196669:UPU196669 UZK196669:UZQ196669 VJG196669:VJM196669 VTC196669:VTI196669 WCY196669:WDE196669 WMU196669:WNA196669 WWQ196669:WWW196669 AJ262205:AP262205 KE262205:KK262205 UA262205:UG262205 ADW262205:AEC262205 ANS262205:ANY262205 AXO262205:AXU262205 BHK262205:BHQ262205 BRG262205:BRM262205 CBC262205:CBI262205 CKY262205:CLE262205 CUU262205:CVA262205 DEQ262205:DEW262205 DOM262205:DOS262205 DYI262205:DYO262205 EIE262205:EIK262205 ESA262205:ESG262205 FBW262205:FCC262205 FLS262205:FLY262205 FVO262205:FVU262205 GFK262205:GFQ262205 GPG262205:GPM262205 GZC262205:GZI262205 HIY262205:HJE262205 HSU262205:HTA262205 ICQ262205:ICW262205 IMM262205:IMS262205 IWI262205:IWO262205 JGE262205:JGK262205 JQA262205:JQG262205 JZW262205:KAC262205 KJS262205:KJY262205 KTO262205:KTU262205 LDK262205:LDQ262205 LNG262205:LNM262205 LXC262205:LXI262205 MGY262205:MHE262205 MQU262205:MRA262205 NAQ262205:NAW262205 NKM262205:NKS262205 NUI262205:NUO262205 OEE262205:OEK262205 OOA262205:OOG262205 OXW262205:OYC262205 PHS262205:PHY262205 PRO262205:PRU262205 QBK262205:QBQ262205 QLG262205:QLM262205 QVC262205:QVI262205 REY262205:RFE262205 ROU262205:RPA262205 RYQ262205:RYW262205 SIM262205:SIS262205 SSI262205:SSO262205 TCE262205:TCK262205 TMA262205:TMG262205 TVW262205:TWC262205 UFS262205:UFY262205 UPO262205:UPU262205 UZK262205:UZQ262205 VJG262205:VJM262205 VTC262205:VTI262205 WCY262205:WDE262205 WMU262205:WNA262205 WWQ262205:WWW262205 AJ327741:AP327741 KE327741:KK327741 UA327741:UG327741 ADW327741:AEC327741 ANS327741:ANY327741 AXO327741:AXU327741 BHK327741:BHQ327741 BRG327741:BRM327741 CBC327741:CBI327741 CKY327741:CLE327741 CUU327741:CVA327741 DEQ327741:DEW327741 DOM327741:DOS327741 DYI327741:DYO327741 EIE327741:EIK327741 ESA327741:ESG327741 FBW327741:FCC327741 FLS327741:FLY327741 FVO327741:FVU327741 GFK327741:GFQ327741 GPG327741:GPM327741 GZC327741:GZI327741 HIY327741:HJE327741 HSU327741:HTA327741 ICQ327741:ICW327741 IMM327741:IMS327741 IWI327741:IWO327741 JGE327741:JGK327741 JQA327741:JQG327741 JZW327741:KAC327741 KJS327741:KJY327741 KTO327741:KTU327741 LDK327741:LDQ327741 LNG327741:LNM327741 LXC327741:LXI327741 MGY327741:MHE327741 MQU327741:MRA327741 NAQ327741:NAW327741 NKM327741:NKS327741 NUI327741:NUO327741 OEE327741:OEK327741 OOA327741:OOG327741 OXW327741:OYC327741 PHS327741:PHY327741 PRO327741:PRU327741 QBK327741:QBQ327741 QLG327741:QLM327741 QVC327741:QVI327741 REY327741:RFE327741 ROU327741:RPA327741 RYQ327741:RYW327741 SIM327741:SIS327741 SSI327741:SSO327741 TCE327741:TCK327741 TMA327741:TMG327741 TVW327741:TWC327741 UFS327741:UFY327741 UPO327741:UPU327741 UZK327741:UZQ327741 VJG327741:VJM327741 VTC327741:VTI327741 WCY327741:WDE327741 WMU327741:WNA327741 WWQ327741:WWW327741 AJ393277:AP393277 KE393277:KK393277 UA393277:UG393277 ADW393277:AEC393277 ANS393277:ANY393277 AXO393277:AXU393277 BHK393277:BHQ393277 BRG393277:BRM393277 CBC393277:CBI393277 CKY393277:CLE393277 CUU393277:CVA393277 DEQ393277:DEW393277 DOM393277:DOS393277 DYI393277:DYO393277 EIE393277:EIK393277 ESA393277:ESG393277 FBW393277:FCC393277 FLS393277:FLY393277 FVO393277:FVU393277 GFK393277:GFQ393277 GPG393277:GPM393277 GZC393277:GZI393277 HIY393277:HJE393277 HSU393277:HTA393277 ICQ393277:ICW393277 IMM393277:IMS393277 IWI393277:IWO393277 JGE393277:JGK393277 JQA393277:JQG393277 JZW393277:KAC393277 KJS393277:KJY393277 KTO393277:KTU393277 LDK393277:LDQ393277 LNG393277:LNM393277 LXC393277:LXI393277 MGY393277:MHE393277 MQU393277:MRA393277 NAQ393277:NAW393277 NKM393277:NKS393277 NUI393277:NUO393277 OEE393277:OEK393277 OOA393277:OOG393277 OXW393277:OYC393277 PHS393277:PHY393277 PRO393277:PRU393277 QBK393277:QBQ393277 QLG393277:QLM393277 QVC393277:QVI393277 REY393277:RFE393277 ROU393277:RPA393277 RYQ393277:RYW393277 SIM393277:SIS393277 SSI393277:SSO393277 TCE393277:TCK393277 TMA393277:TMG393277 TVW393277:TWC393277 UFS393277:UFY393277 UPO393277:UPU393277 UZK393277:UZQ393277 VJG393277:VJM393277 VTC393277:VTI393277 WCY393277:WDE393277 WMU393277:WNA393277 WWQ393277:WWW393277 AJ458813:AP458813 KE458813:KK458813 UA458813:UG458813 ADW458813:AEC458813 ANS458813:ANY458813 AXO458813:AXU458813 BHK458813:BHQ458813 BRG458813:BRM458813 CBC458813:CBI458813 CKY458813:CLE458813 CUU458813:CVA458813 DEQ458813:DEW458813 DOM458813:DOS458813 DYI458813:DYO458813 EIE458813:EIK458813 ESA458813:ESG458813 FBW458813:FCC458813 FLS458813:FLY458813 FVO458813:FVU458813 GFK458813:GFQ458813 GPG458813:GPM458813 GZC458813:GZI458813 HIY458813:HJE458813 HSU458813:HTA458813 ICQ458813:ICW458813 IMM458813:IMS458813 IWI458813:IWO458813 JGE458813:JGK458813 JQA458813:JQG458813 JZW458813:KAC458813 KJS458813:KJY458813 KTO458813:KTU458813 LDK458813:LDQ458813 LNG458813:LNM458813 LXC458813:LXI458813 MGY458813:MHE458813 MQU458813:MRA458813 NAQ458813:NAW458813 NKM458813:NKS458813 NUI458813:NUO458813 OEE458813:OEK458813 OOA458813:OOG458813 OXW458813:OYC458813 PHS458813:PHY458813 PRO458813:PRU458813 QBK458813:QBQ458813 QLG458813:QLM458813 QVC458813:QVI458813 REY458813:RFE458813 ROU458813:RPA458813 RYQ458813:RYW458813 SIM458813:SIS458813 SSI458813:SSO458813 TCE458813:TCK458813 TMA458813:TMG458813 TVW458813:TWC458813 UFS458813:UFY458813 UPO458813:UPU458813 UZK458813:UZQ458813 VJG458813:VJM458813 VTC458813:VTI458813 WCY458813:WDE458813 WMU458813:WNA458813 WWQ458813:WWW458813 AJ524349:AP524349 KE524349:KK524349 UA524349:UG524349 ADW524349:AEC524349 ANS524349:ANY524349 AXO524349:AXU524349 BHK524349:BHQ524349 BRG524349:BRM524349 CBC524349:CBI524349 CKY524349:CLE524349 CUU524349:CVA524349 DEQ524349:DEW524349 DOM524349:DOS524349 DYI524349:DYO524349 EIE524349:EIK524349 ESA524349:ESG524349 FBW524349:FCC524349 FLS524349:FLY524349 FVO524349:FVU524349 GFK524349:GFQ524349 GPG524349:GPM524349 GZC524349:GZI524349 HIY524349:HJE524349 HSU524349:HTA524349 ICQ524349:ICW524349 IMM524349:IMS524349 IWI524349:IWO524349 JGE524349:JGK524349 JQA524349:JQG524349 JZW524349:KAC524349 KJS524349:KJY524349 KTO524349:KTU524349 LDK524349:LDQ524349 LNG524349:LNM524349 LXC524349:LXI524349 MGY524349:MHE524349 MQU524349:MRA524349 NAQ524349:NAW524349 NKM524349:NKS524349 NUI524349:NUO524349 OEE524349:OEK524349 OOA524349:OOG524349 OXW524349:OYC524349 PHS524349:PHY524349 PRO524349:PRU524349 QBK524349:QBQ524349 QLG524349:QLM524349 QVC524349:QVI524349 REY524349:RFE524349 ROU524349:RPA524349 RYQ524349:RYW524349 SIM524349:SIS524349 SSI524349:SSO524349 TCE524349:TCK524349 TMA524349:TMG524349 TVW524349:TWC524349 UFS524349:UFY524349 UPO524349:UPU524349 UZK524349:UZQ524349 VJG524349:VJM524349 VTC524349:VTI524349 WCY524349:WDE524349 WMU524349:WNA524349 WWQ524349:WWW524349 AJ589885:AP589885 KE589885:KK589885 UA589885:UG589885 ADW589885:AEC589885 ANS589885:ANY589885 AXO589885:AXU589885 BHK589885:BHQ589885 BRG589885:BRM589885 CBC589885:CBI589885 CKY589885:CLE589885 CUU589885:CVA589885 DEQ589885:DEW589885 DOM589885:DOS589885 DYI589885:DYO589885 EIE589885:EIK589885 ESA589885:ESG589885 FBW589885:FCC589885 FLS589885:FLY589885 FVO589885:FVU589885 GFK589885:GFQ589885 GPG589885:GPM589885 GZC589885:GZI589885 HIY589885:HJE589885 HSU589885:HTA589885 ICQ589885:ICW589885 IMM589885:IMS589885 IWI589885:IWO589885 JGE589885:JGK589885 JQA589885:JQG589885 JZW589885:KAC589885 KJS589885:KJY589885 KTO589885:KTU589885 LDK589885:LDQ589885 LNG589885:LNM589885 LXC589885:LXI589885 MGY589885:MHE589885 MQU589885:MRA589885 NAQ589885:NAW589885 NKM589885:NKS589885 NUI589885:NUO589885 OEE589885:OEK589885 OOA589885:OOG589885 OXW589885:OYC589885 PHS589885:PHY589885 PRO589885:PRU589885 QBK589885:QBQ589885 QLG589885:QLM589885 QVC589885:QVI589885 REY589885:RFE589885 ROU589885:RPA589885 RYQ589885:RYW589885 SIM589885:SIS589885 SSI589885:SSO589885 TCE589885:TCK589885 TMA589885:TMG589885 TVW589885:TWC589885 UFS589885:UFY589885 UPO589885:UPU589885 UZK589885:UZQ589885 VJG589885:VJM589885 VTC589885:VTI589885 WCY589885:WDE589885 WMU589885:WNA589885 WWQ589885:WWW589885 AJ655421:AP655421 KE655421:KK655421 UA655421:UG655421 ADW655421:AEC655421 ANS655421:ANY655421 AXO655421:AXU655421 BHK655421:BHQ655421 BRG655421:BRM655421 CBC655421:CBI655421 CKY655421:CLE655421 CUU655421:CVA655421 DEQ655421:DEW655421 DOM655421:DOS655421 DYI655421:DYO655421 EIE655421:EIK655421 ESA655421:ESG655421 FBW655421:FCC655421 FLS655421:FLY655421 FVO655421:FVU655421 GFK655421:GFQ655421 GPG655421:GPM655421 GZC655421:GZI655421 HIY655421:HJE655421 HSU655421:HTA655421 ICQ655421:ICW655421 IMM655421:IMS655421 IWI655421:IWO655421 JGE655421:JGK655421 JQA655421:JQG655421 JZW655421:KAC655421 KJS655421:KJY655421 KTO655421:KTU655421 LDK655421:LDQ655421 LNG655421:LNM655421 LXC655421:LXI655421 MGY655421:MHE655421 MQU655421:MRA655421 NAQ655421:NAW655421 NKM655421:NKS655421 NUI655421:NUO655421 OEE655421:OEK655421 OOA655421:OOG655421 OXW655421:OYC655421 PHS655421:PHY655421 PRO655421:PRU655421 QBK655421:QBQ655421 QLG655421:QLM655421 QVC655421:QVI655421 REY655421:RFE655421 ROU655421:RPA655421 RYQ655421:RYW655421 SIM655421:SIS655421 SSI655421:SSO655421 TCE655421:TCK655421 TMA655421:TMG655421 TVW655421:TWC655421 UFS655421:UFY655421 UPO655421:UPU655421 UZK655421:UZQ655421 VJG655421:VJM655421 VTC655421:VTI655421 WCY655421:WDE655421 WMU655421:WNA655421 WWQ655421:WWW655421 AJ720957:AP720957 KE720957:KK720957 UA720957:UG720957 ADW720957:AEC720957 ANS720957:ANY720957 AXO720957:AXU720957 BHK720957:BHQ720957 BRG720957:BRM720957 CBC720957:CBI720957 CKY720957:CLE720957 CUU720957:CVA720957 DEQ720957:DEW720957 DOM720957:DOS720957 DYI720957:DYO720957 EIE720957:EIK720957 ESA720957:ESG720957 FBW720957:FCC720957 FLS720957:FLY720957 FVO720957:FVU720957 GFK720957:GFQ720957 GPG720957:GPM720957 GZC720957:GZI720957 HIY720957:HJE720957 HSU720957:HTA720957 ICQ720957:ICW720957 IMM720957:IMS720957 IWI720957:IWO720957 JGE720957:JGK720957 JQA720957:JQG720957 JZW720957:KAC720957 KJS720957:KJY720957 KTO720957:KTU720957 LDK720957:LDQ720957 LNG720957:LNM720957 LXC720957:LXI720957 MGY720957:MHE720957 MQU720957:MRA720957 NAQ720957:NAW720957 NKM720957:NKS720957 NUI720957:NUO720957 OEE720957:OEK720957 OOA720957:OOG720957 OXW720957:OYC720957 PHS720957:PHY720957 PRO720957:PRU720957 QBK720957:QBQ720957 QLG720957:QLM720957 QVC720957:QVI720957 REY720957:RFE720957 ROU720957:RPA720957 RYQ720957:RYW720957 SIM720957:SIS720957 SSI720957:SSO720957 TCE720957:TCK720957 TMA720957:TMG720957 TVW720957:TWC720957 UFS720957:UFY720957 UPO720957:UPU720957 UZK720957:UZQ720957 VJG720957:VJM720957 VTC720957:VTI720957 WCY720957:WDE720957 WMU720957:WNA720957 WWQ720957:WWW720957 AJ786493:AP786493 KE786493:KK786493 UA786493:UG786493 ADW786493:AEC786493 ANS786493:ANY786493 AXO786493:AXU786493 BHK786493:BHQ786493 BRG786493:BRM786493 CBC786493:CBI786493 CKY786493:CLE786493 CUU786493:CVA786493 DEQ786493:DEW786493 DOM786493:DOS786493 DYI786493:DYO786493 EIE786493:EIK786493 ESA786493:ESG786493 FBW786493:FCC786493 FLS786493:FLY786493 FVO786493:FVU786493 GFK786493:GFQ786493 GPG786493:GPM786493 GZC786493:GZI786493 HIY786493:HJE786493 HSU786493:HTA786493 ICQ786493:ICW786493 IMM786493:IMS786493 IWI786493:IWO786493 JGE786493:JGK786493 JQA786493:JQG786493 JZW786493:KAC786493 KJS786493:KJY786493 KTO786493:KTU786493 LDK786493:LDQ786493 LNG786493:LNM786493 LXC786493:LXI786493 MGY786493:MHE786493 MQU786493:MRA786493 NAQ786493:NAW786493 NKM786493:NKS786493 NUI786493:NUO786493 OEE786493:OEK786493 OOA786493:OOG786493 OXW786493:OYC786493 PHS786493:PHY786493 PRO786493:PRU786493 QBK786493:QBQ786493 QLG786493:QLM786493 QVC786493:QVI786493 REY786493:RFE786493 ROU786493:RPA786493 RYQ786493:RYW786493 SIM786493:SIS786493 SSI786493:SSO786493 TCE786493:TCK786493 TMA786493:TMG786493 TVW786493:TWC786493 UFS786493:UFY786493 UPO786493:UPU786493 UZK786493:UZQ786493 VJG786493:VJM786493 VTC786493:VTI786493 WCY786493:WDE786493 WMU786493:WNA786493 WWQ786493:WWW786493 AJ852029:AP852029 KE852029:KK852029 UA852029:UG852029 ADW852029:AEC852029 ANS852029:ANY852029 AXO852029:AXU852029 BHK852029:BHQ852029 BRG852029:BRM852029 CBC852029:CBI852029 CKY852029:CLE852029 CUU852029:CVA852029 DEQ852029:DEW852029 DOM852029:DOS852029 DYI852029:DYO852029 EIE852029:EIK852029 ESA852029:ESG852029 FBW852029:FCC852029 FLS852029:FLY852029 FVO852029:FVU852029 GFK852029:GFQ852029 GPG852029:GPM852029 GZC852029:GZI852029 HIY852029:HJE852029 HSU852029:HTA852029 ICQ852029:ICW852029 IMM852029:IMS852029 IWI852029:IWO852029 JGE852029:JGK852029 JQA852029:JQG852029 JZW852029:KAC852029 KJS852029:KJY852029 KTO852029:KTU852029 LDK852029:LDQ852029 LNG852029:LNM852029 LXC852029:LXI852029 MGY852029:MHE852029 MQU852029:MRA852029 NAQ852029:NAW852029 NKM852029:NKS852029 NUI852029:NUO852029 OEE852029:OEK852029 OOA852029:OOG852029 OXW852029:OYC852029 PHS852029:PHY852029 PRO852029:PRU852029 QBK852029:QBQ852029 QLG852029:QLM852029 QVC852029:QVI852029 REY852029:RFE852029 ROU852029:RPA852029 RYQ852029:RYW852029 SIM852029:SIS852029 SSI852029:SSO852029 TCE852029:TCK852029 TMA852029:TMG852029 TVW852029:TWC852029 UFS852029:UFY852029 UPO852029:UPU852029 UZK852029:UZQ852029 VJG852029:VJM852029 VTC852029:VTI852029 WCY852029:WDE852029 WMU852029:WNA852029 WWQ852029:WWW852029 AJ917565:AP917565 KE917565:KK917565 UA917565:UG917565 ADW917565:AEC917565 ANS917565:ANY917565 AXO917565:AXU917565 BHK917565:BHQ917565 BRG917565:BRM917565 CBC917565:CBI917565 CKY917565:CLE917565 CUU917565:CVA917565 DEQ917565:DEW917565 DOM917565:DOS917565 DYI917565:DYO917565 EIE917565:EIK917565 ESA917565:ESG917565 FBW917565:FCC917565 FLS917565:FLY917565 FVO917565:FVU917565 GFK917565:GFQ917565 GPG917565:GPM917565 GZC917565:GZI917565 HIY917565:HJE917565 HSU917565:HTA917565 ICQ917565:ICW917565 IMM917565:IMS917565 IWI917565:IWO917565 JGE917565:JGK917565 JQA917565:JQG917565 JZW917565:KAC917565 KJS917565:KJY917565 KTO917565:KTU917565 LDK917565:LDQ917565 LNG917565:LNM917565 LXC917565:LXI917565 MGY917565:MHE917565 MQU917565:MRA917565 NAQ917565:NAW917565 NKM917565:NKS917565 NUI917565:NUO917565 OEE917565:OEK917565 OOA917565:OOG917565 OXW917565:OYC917565 PHS917565:PHY917565 PRO917565:PRU917565 QBK917565:QBQ917565 QLG917565:QLM917565 QVC917565:QVI917565 REY917565:RFE917565 ROU917565:RPA917565 RYQ917565:RYW917565 SIM917565:SIS917565 SSI917565:SSO917565 TCE917565:TCK917565 TMA917565:TMG917565 TVW917565:TWC917565 UFS917565:UFY917565 UPO917565:UPU917565 UZK917565:UZQ917565 VJG917565:VJM917565 VTC917565:VTI917565 WCY917565:WDE917565 WMU917565:WNA917565 WWQ917565:WWW917565 AJ983101:AP983101 KE983101:KK983101 UA983101:UG983101 ADW983101:AEC983101 ANS983101:ANY983101 AXO983101:AXU983101 BHK983101:BHQ983101 BRG983101:BRM983101 CBC983101:CBI983101 CKY983101:CLE983101 CUU983101:CVA983101 DEQ983101:DEW983101 DOM983101:DOS983101 DYI983101:DYO983101 EIE983101:EIK983101 ESA983101:ESG983101 FBW983101:FCC983101 FLS983101:FLY983101 FVO983101:FVU983101 GFK983101:GFQ983101 GPG983101:GPM983101 GZC983101:GZI983101 HIY983101:HJE983101 HSU983101:HTA983101 ICQ983101:ICW983101 IMM983101:IMS983101 IWI983101:IWO983101 JGE983101:JGK983101 JQA983101:JQG983101 JZW983101:KAC983101 KJS983101:KJY983101 KTO983101:KTU983101 LDK983101:LDQ983101 LNG983101:LNM983101 LXC983101:LXI983101 MGY983101:MHE983101 MQU983101:MRA983101 NAQ983101:NAW983101 NKM983101:NKS983101 NUI983101:NUO983101 OEE983101:OEK983101 OOA983101:OOG983101 OXW983101:OYC983101 PHS983101:PHY983101 PRO983101:PRU983101 QBK983101:QBQ983101 QLG983101:QLM983101 QVC983101:QVI983101 REY983101:RFE983101 ROU983101:RPA983101 RYQ983101:RYW983101 SIM983101:SIS983101 SSI983101:SSO983101 TCE983101:TCK983101 TMA983101:TMG983101 TVW983101:TWC983101 UFS983101:UFY983101 UPO983101:UPU983101 UZK983101:UZQ983101 VJG983101:VJM983101 VTC983101:VTI983101 WCY983101:WDE983101 WMU983101:WNA983101 WWQ983101:WWW983101" xr:uid="{00000000-0002-0000-0400-000000000000}"/>
    <dataValidation type="list" showInputMessage="1" showErrorMessage="1" error="Public Health Unit Network - entry required." promptTitle="Public Health Unit Network" sqref="WWH983055:WXW983055 JV15:LK15 TR15:VG15 ADN15:AFC15 ANJ15:AOY15 AXF15:AYU15 BHB15:BIQ15 BQX15:BSM15 CAT15:CCI15 CKP15:CME15 CUL15:CWA15 DEH15:DFW15 DOD15:DPS15 DXZ15:DZO15 EHV15:EJK15 ERR15:ETG15 FBN15:FDC15 FLJ15:FMY15 FVF15:FWU15 GFB15:GGQ15 GOX15:GQM15 GYT15:HAI15 HIP15:HKE15 HSL15:HUA15 ICH15:IDW15 IMD15:INS15 IVZ15:IXO15 JFV15:JHK15 JPR15:JRG15 JZN15:KBC15 KJJ15:KKY15 KTF15:KUU15 LDB15:LEQ15 LMX15:LOM15 LWT15:LYI15 MGP15:MIE15 MQL15:MSA15 NAH15:NBW15 NKD15:NLS15 NTZ15:NVO15 ODV15:OFK15 ONR15:OPG15 OXN15:OZC15 PHJ15:PIY15 PRF15:PSU15 QBB15:QCQ15 QKX15:QMM15 QUT15:QWI15 REP15:RGE15 ROL15:RQA15 RYH15:RZW15 SID15:SJS15 SRZ15:STO15 TBV15:TDK15 TLR15:TNG15 TVN15:TXC15 UFJ15:UGY15 UPF15:UQU15 UZB15:VAQ15 VIX15:VKM15 VST15:VUI15 WCP15:WEE15 WML15:WOA15 WWH15:WXW15 AA65551:BP65551 JV65551:LK65551 TR65551:VG65551 ADN65551:AFC65551 ANJ65551:AOY65551 AXF65551:AYU65551 BHB65551:BIQ65551 BQX65551:BSM65551 CAT65551:CCI65551 CKP65551:CME65551 CUL65551:CWA65551 DEH65551:DFW65551 DOD65551:DPS65551 DXZ65551:DZO65551 EHV65551:EJK65551 ERR65551:ETG65551 FBN65551:FDC65551 FLJ65551:FMY65551 FVF65551:FWU65551 GFB65551:GGQ65551 GOX65551:GQM65551 GYT65551:HAI65551 HIP65551:HKE65551 HSL65551:HUA65551 ICH65551:IDW65551 IMD65551:INS65551 IVZ65551:IXO65551 JFV65551:JHK65551 JPR65551:JRG65551 JZN65551:KBC65551 KJJ65551:KKY65551 KTF65551:KUU65551 LDB65551:LEQ65551 LMX65551:LOM65551 LWT65551:LYI65551 MGP65551:MIE65551 MQL65551:MSA65551 NAH65551:NBW65551 NKD65551:NLS65551 NTZ65551:NVO65551 ODV65551:OFK65551 ONR65551:OPG65551 OXN65551:OZC65551 PHJ65551:PIY65551 PRF65551:PSU65551 QBB65551:QCQ65551 QKX65551:QMM65551 QUT65551:QWI65551 REP65551:RGE65551 ROL65551:RQA65551 RYH65551:RZW65551 SID65551:SJS65551 SRZ65551:STO65551 TBV65551:TDK65551 TLR65551:TNG65551 TVN65551:TXC65551 UFJ65551:UGY65551 UPF65551:UQU65551 UZB65551:VAQ65551 VIX65551:VKM65551 VST65551:VUI65551 WCP65551:WEE65551 WML65551:WOA65551 WWH65551:WXW65551 AA131087:BP131087 JV131087:LK131087 TR131087:VG131087 ADN131087:AFC131087 ANJ131087:AOY131087 AXF131087:AYU131087 BHB131087:BIQ131087 BQX131087:BSM131087 CAT131087:CCI131087 CKP131087:CME131087 CUL131087:CWA131087 DEH131087:DFW131087 DOD131087:DPS131087 DXZ131087:DZO131087 EHV131087:EJK131087 ERR131087:ETG131087 FBN131087:FDC131087 FLJ131087:FMY131087 FVF131087:FWU131087 GFB131087:GGQ131087 GOX131087:GQM131087 GYT131087:HAI131087 HIP131087:HKE131087 HSL131087:HUA131087 ICH131087:IDW131087 IMD131087:INS131087 IVZ131087:IXO131087 JFV131087:JHK131087 JPR131087:JRG131087 JZN131087:KBC131087 KJJ131087:KKY131087 KTF131087:KUU131087 LDB131087:LEQ131087 LMX131087:LOM131087 LWT131087:LYI131087 MGP131087:MIE131087 MQL131087:MSA131087 NAH131087:NBW131087 NKD131087:NLS131087 NTZ131087:NVO131087 ODV131087:OFK131087 ONR131087:OPG131087 OXN131087:OZC131087 PHJ131087:PIY131087 PRF131087:PSU131087 QBB131087:QCQ131087 QKX131087:QMM131087 QUT131087:QWI131087 REP131087:RGE131087 ROL131087:RQA131087 RYH131087:RZW131087 SID131087:SJS131087 SRZ131087:STO131087 TBV131087:TDK131087 TLR131087:TNG131087 TVN131087:TXC131087 UFJ131087:UGY131087 UPF131087:UQU131087 UZB131087:VAQ131087 VIX131087:VKM131087 VST131087:VUI131087 WCP131087:WEE131087 WML131087:WOA131087 WWH131087:WXW131087 AA196623:BP196623 JV196623:LK196623 TR196623:VG196623 ADN196623:AFC196623 ANJ196623:AOY196623 AXF196623:AYU196623 BHB196623:BIQ196623 BQX196623:BSM196623 CAT196623:CCI196623 CKP196623:CME196623 CUL196623:CWA196623 DEH196623:DFW196623 DOD196623:DPS196623 DXZ196623:DZO196623 EHV196623:EJK196623 ERR196623:ETG196623 FBN196623:FDC196623 FLJ196623:FMY196623 FVF196623:FWU196623 GFB196623:GGQ196623 GOX196623:GQM196623 GYT196623:HAI196623 HIP196623:HKE196623 HSL196623:HUA196623 ICH196623:IDW196623 IMD196623:INS196623 IVZ196623:IXO196623 JFV196623:JHK196623 JPR196623:JRG196623 JZN196623:KBC196623 KJJ196623:KKY196623 KTF196623:KUU196623 LDB196623:LEQ196623 LMX196623:LOM196623 LWT196623:LYI196623 MGP196623:MIE196623 MQL196623:MSA196623 NAH196623:NBW196623 NKD196623:NLS196623 NTZ196623:NVO196623 ODV196623:OFK196623 ONR196623:OPG196623 OXN196623:OZC196623 PHJ196623:PIY196623 PRF196623:PSU196623 QBB196623:QCQ196623 QKX196623:QMM196623 QUT196623:QWI196623 REP196623:RGE196623 ROL196623:RQA196623 RYH196623:RZW196623 SID196623:SJS196623 SRZ196623:STO196623 TBV196623:TDK196623 TLR196623:TNG196623 TVN196623:TXC196623 UFJ196623:UGY196623 UPF196623:UQU196623 UZB196623:VAQ196623 VIX196623:VKM196623 VST196623:VUI196623 WCP196623:WEE196623 WML196623:WOA196623 WWH196623:WXW196623 AA262159:BP262159 JV262159:LK262159 TR262159:VG262159 ADN262159:AFC262159 ANJ262159:AOY262159 AXF262159:AYU262159 BHB262159:BIQ262159 BQX262159:BSM262159 CAT262159:CCI262159 CKP262159:CME262159 CUL262159:CWA262159 DEH262159:DFW262159 DOD262159:DPS262159 DXZ262159:DZO262159 EHV262159:EJK262159 ERR262159:ETG262159 FBN262159:FDC262159 FLJ262159:FMY262159 FVF262159:FWU262159 GFB262159:GGQ262159 GOX262159:GQM262159 GYT262159:HAI262159 HIP262159:HKE262159 HSL262159:HUA262159 ICH262159:IDW262159 IMD262159:INS262159 IVZ262159:IXO262159 JFV262159:JHK262159 JPR262159:JRG262159 JZN262159:KBC262159 KJJ262159:KKY262159 KTF262159:KUU262159 LDB262159:LEQ262159 LMX262159:LOM262159 LWT262159:LYI262159 MGP262159:MIE262159 MQL262159:MSA262159 NAH262159:NBW262159 NKD262159:NLS262159 NTZ262159:NVO262159 ODV262159:OFK262159 ONR262159:OPG262159 OXN262159:OZC262159 PHJ262159:PIY262159 PRF262159:PSU262159 QBB262159:QCQ262159 QKX262159:QMM262159 QUT262159:QWI262159 REP262159:RGE262159 ROL262159:RQA262159 RYH262159:RZW262159 SID262159:SJS262159 SRZ262159:STO262159 TBV262159:TDK262159 TLR262159:TNG262159 TVN262159:TXC262159 UFJ262159:UGY262159 UPF262159:UQU262159 UZB262159:VAQ262159 VIX262159:VKM262159 VST262159:VUI262159 WCP262159:WEE262159 WML262159:WOA262159 WWH262159:WXW262159 AA327695:BP327695 JV327695:LK327695 TR327695:VG327695 ADN327695:AFC327695 ANJ327695:AOY327695 AXF327695:AYU327695 BHB327695:BIQ327695 BQX327695:BSM327695 CAT327695:CCI327695 CKP327695:CME327695 CUL327695:CWA327695 DEH327695:DFW327695 DOD327695:DPS327695 DXZ327695:DZO327695 EHV327695:EJK327695 ERR327695:ETG327695 FBN327695:FDC327695 FLJ327695:FMY327695 FVF327695:FWU327695 GFB327695:GGQ327695 GOX327695:GQM327695 GYT327695:HAI327695 HIP327695:HKE327695 HSL327695:HUA327695 ICH327695:IDW327695 IMD327695:INS327695 IVZ327695:IXO327695 JFV327695:JHK327695 JPR327695:JRG327695 JZN327695:KBC327695 KJJ327695:KKY327695 KTF327695:KUU327695 LDB327695:LEQ327695 LMX327695:LOM327695 LWT327695:LYI327695 MGP327695:MIE327695 MQL327695:MSA327695 NAH327695:NBW327695 NKD327695:NLS327695 NTZ327695:NVO327695 ODV327695:OFK327695 ONR327695:OPG327695 OXN327695:OZC327695 PHJ327695:PIY327695 PRF327695:PSU327695 QBB327695:QCQ327695 QKX327695:QMM327695 QUT327695:QWI327695 REP327695:RGE327695 ROL327695:RQA327695 RYH327695:RZW327695 SID327695:SJS327695 SRZ327695:STO327695 TBV327695:TDK327695 TLR327695:TNG327695 TVN327695:TXC327695 UFJ327695:UGY327695 UPF327695:UQU327695 UZB327695:VAQ327695 VIX327695:VKM327695 VST327695:VUI327695 WCP327695:WEE327695 WML327695:WOA327695 WWH327695:WXW327695 AA393231:BP393231 JV393231:LK393231 TR393231:VG393231 ADN393231:AFC393231 ANJ393231:AOY393231 AXF393231:AYU393231 BHB393231:BIQ393231 BQX393231:BSM393231 CAT393231:CCI393231 CKP393231:CME393231 CUL393231:CWA393231 DEH393231:DFW393231 DOD393231:DPS393231 DXZ393231:DZO393231 EHV393231:EJK393231 ERR393231:ETG393231 FBN393231:FDC393231 FLJ393231:FMY393231 FVF393231:FWU393231 GFB393231:GGQ393231 GOX393231:GQM393231 GYT393231:HAI393231 HIP393231:HKE393231 HSL393231:HUA393231 ICH393231:IDW393231 IMD393231:INS393231 IVZ393231:IXO393231 JFV393231:JHK393231 JPR393231:JRG393231 JZN393231:KBC393231 KJJ393231:KKY393231 KTF393231:KUU393231 LDB393231:LEQ393231 LMX393231:LOM393231 LWT393231:LYI393231 MGP393231:MIE393231 MQL393231:MSA393231 NAH393231:NBW393231 NKD393231:NLS393231 NTZ393231:NVO393231 ODV393231:OFK393231 ONR393231:OPG393231 OXN393231:OZC393231 PHJ393231:PIY393231 PRF393231:PSU393231 QBB393231:QCQ393231 QKX393231:QMM393231 QUT393231:QWI393231 REP393231:RGE393231 ROL393231:RQA393231 RYH393231:RZW393231 SID393231:SJS393231 SRZ393231:STO393231 TBV393231:TDK393231 TLR393231:TNG393231 TVN393231:TXC393231 UFJ393231:UGY393231 UPF393231:UQU393231 UZB393231:VAQ393231 VIX393231:VKM393231 VST393231:VUI393231 WCP393231:WEE393231 WML393231:WOA393231 WWH393231:WXW393231 AA458767:BP458767 JV458767:LK458767 TR458767:VG458767 ADN458767:AFC458767 ANJ458767:AOY458767 AXF458767:AYU458767 BHB458767:BIQ458767 BQX458767:BSM458767 CAT458767:CCI458767 CKP458767:CME458767 CUL458767:CWA458767 DEH458767:DFW458767 DOD458767:DPS458767 DXZ458767:DZO458767 EHV458767:EJK458767 ERR458767:ETG458767 FBN458767:FDC458767 FLJ458767:FMY458767 FVF458767:FWU458767 GFB458767:GGQ458767 GOX458767:GQM458767 GYT458767:HAI458767 HIP458767:HKE458767 HSL458767:HUA458767 ICH458767:IDW458767 IMD458767:INS458767 IVZ458767:IXO458767 JFV458767:JHK458767 JPR458767:JRG458767 JZN458767:KBC458767 KJJ458767:KKY458767 KTF458767:KUU458767 LDB458767:LEQ458767 LMX458767:LOM458767 LWT458767:LYI458767 MGP458767:MIE458767 MQL458767:MSA458767 NAH458767:NBW458767 NKD458767:NLS458767 NTZ458767:NVO458767 ODV458767:OFK458767 ONR458767:OPG458767 OXN458767:OZC458767 PHJ458767:PIY458767 PRF458767:PSU458767 QBB458767:QCQ458767 QKX458767:QMM458767 QUT458767:QWI458767 REP458767:RGE458767 ROL458767:RQA458767 RYH458767:RZW458767 SID458767:SJS458767 SRZ458767:STO458767 TBV458767:TDK458767 TLR458767:TNG458767 TVN458767:TXC458767 UFJ458767:UGY458767 UPF458767:UQU458767 UZB458767:VAQ458767 VIX458767:VKM458767 VST458767:VUI458767 WCP458767:WEE458767 WML458767:WOA458767 WWH458767:WXW458767 AA524303:BP524303 JV524303:LK524303 TR524303:VG524303 ADN524303:AFC524303 ANJ524303:AOY524303 AXF524303:AYU524303 BHB524303:BIQ524303 BQX524303:BSM524303 CAT524303:CCI524303 CKP524303:CME524303 CUL524303:CWA524303 DEH524303:DFW524303 DOD524303:DPS524303 DXZ524303:DZO524303 EHV524303:EJK524303 ERR524303:ETG524303 FBN524303:FDC524303 FLJ524303:FMY524303 FVF524303:FWU524303 GFB524303:GGQ524303 GOX524303:GQM524303 GYT524303:HAI524303 HIP524303:HKE524303 HSL524303:HUA524303 ICH524303:IDW524303 IMD524303:INS524303 IVZ524303:IXO524303 JFV524303:JHK524303 JPR524303:JRG524303 JZN524303:KBC524303 KJJ524303:KKY524303 KTF524303:KUU524303 LDB524303:LEQ524303 LMX524303:LOM524303 LWT524303:LYI524303 MGP524303:MIE524303 MQL524303:MSA524303 NAH524303:NBW524303 NKD524303:NLS524303 NTZ524303:NVO524303 ODV524303:OFK524303 ONR524303:OPG524303 OXN524303:OZC524303 PHJ524303:PIY524303 PRF524303:PSU524303 QBB524303:QCQ524303 QKX524303:QMM524303 QUT524303:QWI524303 REP524303:RGE524303 ROL524303:RQA524303 RYH524303:RZW524303 SID524303:SJS524303 SRZ524303:STO524303 TBV524303:TDK524303 TLR524303:TNG524303 TVN524303:TXC524303 UFJ524303:UGY524303 UPF524303:UQU524303 UZB524303:VAQ524303 VIX524303:VKM524303 VST524303:VUI524303 WCP524303:WEE524303 WML524303:WOA524303 WWH524303:WXW524303 AA589839:BP589839 JV589839:LK589839 TR589839:VG589839 ADN589839:AFC589839 ANJ589839:AOY589839 AXF589839:AYU589839 BHB589839:BIQ589839 BQX589839:BSM589839 CAT589839:CCI589839 CKP589839:CME589839 CUL589839:CWA589839 DEH589839:DFW589839 DOD589839:DPS589839 DXZ589839:DZO589839 EHV589839:EJK589839 ERR589839:ETG589839 FBN589839:FDC589839 FLJ589839:FMY589839 FVF589839:FWU589839 GFB589839:GGQ589839 GOX589839:GQM589839 GYT589839:HAI589839 HIP589839:HKE589839 HSL589839:HUA589839 ICH589839:IDW589839 IMD589839:INS589839 IVZ589839:IXO589839 JFV589839:JHK589839 JPR589839:JRG589839 JZN589839:KBC589839 KJJ589839:KKY589839 KTF589839:KUU589839 LDB589839:LEQ589839 LMX589839:LOM589839 LWT589839:LYI589839 MGP589839:MIE589839 MQL589839:MSA589839 NAH589839:NBW589839 NKD589839:NLS589839 NTZ589839:NVO589839 ODV589839:OFK589839 ONR589839:OPG589839 OXN589839:OZC589839 PHJ589839:PIY589839 PRF589839:PSU589839 QBB589839:QCQ589839 QKX589839:QMM589839 QUT589839:QWI589839 REP589839:RGE589839 ROL589839:RQA589839 RYH589839:RZW589839 SID589839:SJS589839 SRZ589839:STO589839 TBV589839:TDK589839 TLR589839:TNG589839 TVN589839:TXC589839 UFJ589839:UGY589839 UPF589839:UQU589839 UZB589839:VAQ589839 VIX589839:VKM589839 VST589839:VUI589839 WCP589839:WEE589839 WML589839:WOA589839 WWH589839:WXW589839 AA655375:BP655375 JV655375:LK655375 TR655375:VG655375 ADN655375:AFC655375 ANJ655375:AOY655375 AXF655375:AYU655375 BHB655375:BIQ655375 BQX655375:BSM655375 CAT655375:CCI655375 CKP655375:CME655375 CUL655375:CWA655375 DEH655375:DFW655375 DOD655375:DPS655375 DXZ655375:DZO655375 EHV655375:EJK655375 ERR655375:ETG655375 FBN655375:FDC655375 FLJ655375:FMY655375 FVF655375:FWU655375 GFB655375:GGQ655375 GOX655375:GQM655375 GYT655375:HAI655375 HIP655375:HKE655375 HSL655375:HUA655375 ICH655375:IDW655375 IMD655375:INS655375 IVZ655375:IXO655375 JFV655375:JHK655375 JPR655375:JRG655375 JZN655375:KBC655375 KJJ655375:KKY655375 KTF655375:KUU655375 LDB655375:LEQ655375 LMX655375:LOM655375 LWT655375:LYI655375 MGP655375:MIE655375 MQL655375:MSA655375 NAH655375:NBW655375 NKD655375:NLS655375 NTZ655375:NVO655375 ODV655375:OFK655375 ONR655375:OPG655375 OXN655375:OZC655375 PHJ655375:PIY655375 PRF655375:PSU655375 QBB655375:QCQ655375 QKX655375:QMM655375 QUT655375:QWI655375 REP655375:RGE655375 ROL655375:RQA655375 RYH655375:RZW655375 SID655375:SJS655375 SRZ655375:STO655375 TBV655375:TDK655375 TLR655375:TNG655375 TVN655375:TXC655375 UFJ655375:UGY655375 UPF655375:UQU655375 UZB655375:VAQ655375 VIX655375:VKM655375 VST655375:VUI655375 WCP655375:WEE655375 WML655375:WOA655375 WWH655375:WXW655375 AA720911:BP720911 JV720911:LK720911 TR720911:VG720911 ADN720911:AFC720911 ANJ720911:AOY720911 AXF720911:AYU720911 BHB720911:BIQ720911 BQX720911:BSM720911 CAT720911:CCI720911 CKP720911:CME720911 CUL720911:CWA720911 DEH720911:DFW720911 DOD720911:DPS720911 DXZ720911:DZO720911 EHV720911:EJK720911 ERR720911:ETG720911 FBN720911:FDC720911 FLJ720911:FMY720911 FVF720911:FWU720911 GFB720911:GGQ720911 GOX720911:GQM720911 GYT720911:HAI720911 HIP720911:HKE720911 HSL720911:HUA720911 ICH720911:IDW720911 IMD720911:INS720911 IVZ720911:IXO720911 JFV720911:JHK720911 JPR720911:JRG720911 JZN720911:KBC720911 KJJ720911:KKY720911 KTF720911:KUU720911 LDB720911:LEQ720911 LMX720911:LOM720911 LWT720911:LYI720911 MGP720911:MIE720911 MQL720911:MSA720911 NAH720911:NBW720911 NKD720911:NLS720911 NTZ720911:NVO720911 ODV720911:OFK720911 ONR720911:OPG720911 OXN720911:OZC720911 PHJ720911:PIY720911 PRF720911:PSU720911 QBB720911:QCQ720911 QKX720911:QMM720911 QUT720911:QWI720911 REP720911:RGE720911 ROL720911:RQA720911 RYH720911:RZW720911 SID720911:SJS720911 SRZ720911:STO720911 TBV720911:TDK720911 TLR720911:TNG720911 TVN720911:TXC720911 UFJ720911:UGY720911 UPF720911:UQU720911 UZB720911:VAQ720911 VIX720911:VKM720911 VST720911:VUI720911 WCP720911:WEE720911 WML720911:WOA720911 WWH720911:WXW720911 AA786447:BP786447 JV786447:LK786447 TR786447:VG786447 ADN786447:AFC786447 ANJ786447:AOY786447 AXF786447:AYU786447 BHB786447:BIQ786447 BQX786447:BSM786447 CAT786447:CCI786447 CKP786447:CME786447 CUL786447:CWA786447 DEH786447:DFW786447 DOD786447:DPS786447 DXZ786447:DZO786447 EHV786447:EJK786447 ERR786447:ETG786447 FBN786447:FDC786447 FLJ786447:FMY786447 FVF786447:FWU786447 GFB786447:GGQ786447 GOX786447:GQM786447 GYT786447:HAI786447 HIP786447:HKE786447 HSL786447:HUA786447 ICH786447:IDW786447 IMD786447:INS786447 IVZ786447:IXO786447 JFV786447:JHK786447 JPR786447:JRG786447 JZN786447:KBC786447 KJJ786447:KKY786447 KTF786447:KUU786447 LDB786447:LEQ786447 LMX786447:LOM786447 LWT786447:LYI786447 MGP786447:MIE786447 MQL786447:MSA786447 NAH786447:NBW786447 NKD786447:NLS786447 NTZ786447:NVO786447 ODV786447:OFK786447 ONR786447:OPG786447 OXN786447:OZC786447 PHJ786447:PIY786447 PRF786447:PSU786447 QBB786447:QCQ786447 QKX786447:QMM786447 QUT786447:QWI786447 REP786447:RGE786447 ROL786447:RQA786447 RYH786447:RZW786447 SID786447:SJS786447 SRZ786447:STO786447 TBV786447:TDK786447 TLR786447:TNG786447 TVN786447:TXC786447 UFJ786447:UGY786447 UPF786447:UQU786447 UZB786447:VAQ786447 VIX786447:VKM786447 VST786447:VUI786447 WCP786447:WEE786447 WML786447:WOA786447 WWH786447:WXW786447 AA851983:BP851983 JV851983:LK851983 TR851983:VG851983 ADN851983:AFC851983 ANJ851983:AOY851983 AXF851983:AYU851983 BHB851983:BIQ851983 BQX851983:BSM851983 CAT851983:CCI851983 CKP851983:CME851983 CUL851983:CWA851983 DEH851983:DFW851983 DOD851983:DPS851983 DXZ851983:DZO851983 EHV851983:EJK851983 ERR851983:ETG851983 FBN851983:FDC851983 FLJ851983:FMY851983 FVF851983:FWU851983 GFB851983:GGQ851983 GOX851983:GQM851983 GYT851983:HAI851983 HIP851983:HKE851983 HSL851983:HUA851983 ICH851983:IDW851983 IMD851983:INS851983 IVZ851983:IXO851983 JFV851983:JHK851983 JPR851983:JRG851983 JZN851983:KBC851983 KJJ851983:KKY851983 KTF851983:KUU851983 LDB851983:LEQ851983 LMX851983:LOM851983 LWT851983:LYI851983 MGP851983:MIE851983 MQL851983:MSA851983 NAH851983:NBW851983 NKD851983:NLS851983 NTZ851983:NVO851983 ODV851983:OFK851983 ONR851983:OPG851983 OXN851983:OZC851983 PHJ851983:PIY851983 PRF851983:PSU851983 QBB851983:QCQ851983 QKX851983:QMM851983 QUT851983:QWI851983 REP851983:RGE851983 ROL851983:RQA851983 RYH851983:RZW851983 SID851983:SJS851983 SRZ851983:STO851983 TBV851983:TDK851983 TLR851983:TNG851983 TVN851983:TXC851983 UFJ851983:UGY851983 UPF851983:UQU851983 UZB851983:VAQ851983 VIX851983:VKM851983 VST851983:VUI851983 WCP851983:WEE851983 WML851983:WOA851983 WWH851983:WXW851983 AA917519:BP917519 JV917519:LK917519 TR917519:VG917519 ADN917519:AFC917519 ANJ917519:AOY917519 AXF917519:AYU917519 BHB917519:BIQ917519 BQX917519:BSM917519 CAT917519:CCI917519 CKP917519:CME917519 CUL917519:CWA917519 DEH917519:DFW917519 DOD917519:DPS917519 DXZ917519:DZO917519 EHV917519:EJK917519 ERR917519:ETG917519 FBN917519:FDC917519 FLJ917519:FMY917519 FVF917519:FWU917519 GFB917519:GGQ917519 GOX917519:GQM917519 GYT917519:HAI917519 HIP917519:HKE917519 HSL917519:HUA917519 ICH917519:IDW917519 IMD917519:INS917519 IVZ917519:IXO917519 JFV917519:JHK917519 JPR917519:JRG917519 JZN917519:KBC917519 KJJ917519:KKY917519 KTF917519:KUU917519 LDB917519:LEQ917519 LMX917519:LOM917519 LWT917519:LYI917519 MGP917519:MIE917519 MQL917519:MSA917519 NAH917519:NBW917519 NKD917519:NLS917519 NTZ917519:NVO917519 ODV917519:OFK917519 ONR917519:OPG917519 OXN917519:OZC917519 PHJ917519:PIY917519 PRF917519:PSU917519 QBB917519:QCQ917519 QKX917519:QMM917519 QUT917519:QWI917519 REP917519:RGE917519 ROL917519:RQA917519 RYH917519:RZW917519 SID917519:SJS917519 SRZ917519:STO917519 TBV917519:TDK917519 TLR917519:TNG917519 TVN917519:TXC917519 UFJ917519:UGY917519 UPF917519:UQU917519 UZB917519:VAQ917519 VIX917519:VKM917519 VST917519:VUI917519 WCP917519:WEE917519 WML917519:WOA917519 WWH917519:WXW917519 AA983055:BP983055 JV983055:LK983055 TR983055:VG983055 ADN983055:AFC983055 ANJ983055:AOY983055 AXF983055:AYU983055 BHB983055:BIQ983055 BQX983055:BSM983055 CAT983055:CCI983055 CKP983055:CME983055 CUL983055:CWA983055 DEH983055:DFW983055 DOD983055:DPS983055 DXZ983055:DZO983055 EHV983055:EJK983055 ERR983055:ETG983055 FBN983055:FDC983055 FLJ983055:FMY983055 FVF983055:FWU983055 GFB983055:GGQ983055 GOX983055:GQM983055 GYT983055:HAI983055 HIP983055:HKE983055 HSL983055:HUA983055 ICH983055:IDW983055 IMD983055:INS983055 IVZ983055:IXO983055 JFV983055:JHK983055 JPR983055:JRG983055 JZN983055:KBC983055 KJJ983055:KKY983055 KTF983055:KUU983055 LDB983055:LEQ983055 LMX983055:LOM983055 LWT983055:LYI983055 MGP983055:MIE983055 MQL983055:MSA983055 NAH983055:NBW983055 NKD983055:NLS983055 NTZ983055:NVO983055 ODV983055:OFK983055 ONR983055:OPG983055 OXN983055:OZC983055 PHJ983055:PIY983055 PRF983055:PSU983055 QBB983055:QCQ983055 QKX983055:QMM983055 QUT983055:QWI983055 REP983055:RGE983055 ROL983055:RQA983055 RYH983055:RZW983055 SID983055:SJS983055 SRZ983055:STO983055 TBV983055:TDK983055 TLR983055:TNG983055 TVN983055:TXC983055 UFJ983055:UGY983055 UPF983055:UQU983055 UZB983055:VAQ983055 VIX983055:VKM983055 VST983055:VUI983055 WCP983055:WEE983055 WML983055:WOA983055" xr:uid="{00000000-0002-0000-0400-000001000000}">
      <formula1>"Tropical, Central, Southern"</formula1>
    </dataValidation>
    <dataValidation type="list" allowBlank="1" showInputMessage="1" showErrorMessage="1" sqref="AT81:AY81 KO81:KT81 UK81:UP81 AEG81:AEL81 AOC81:AOH81 AXY81:AYD81 BHU81:BHZ81 BRQ81:BRV81 CBM81:CBR81 CLI81:CLN81 CVE81:CVJ81 DFA81:DFF81 DOW81:DPB81 DYS81:DYX81 EIO81:EIT81 ESK81:ESP81 FCG81:FCL81 FMC81:FMH81 FVY81:FWD81 GFU81:GFZ81 GPQ81:GPV81 GZM81:GZR81 HJI81:HJN81 HTE81:HTJ81 IDA81:IDF81 IMW81:INB81 IWS81:IWX81 JGO81:JGT81 JQK81:JQP81 KAG81:KAL81 KKC81:KKH81 KTY81:KUD81 LDU81:LDZ81 LNQ81:LNV81 LXM81:LXR81 MHI81:MHN81 MRE81:MRJ81 NBA81:NBF81 NKW81:NLB81 NUS81:NUX81 OEO81:OET81 OOK81:OOP81 OYG81:OYL81 PIC81:PIH81 PRY81:PSD81 QBU81:QBZ81 QLQ81:QLV81 QVM81:QVR81 RFI81:RFN81 RPE81:RPJ81 RZA81:RZF81 SIW81:SJB81 SSS81:SSX81 TCO81:TCT81 TMK81:TMP81 TWG81:TWL81 UGC81:UGH81 UPY81:UQD81 UZU81:UZZ81 VJQ81:VJV81 VTM81:VTR81 WDI81:WDN81 WNE81:WNJ81 WXA81:WXF81 AT65617:AY65617 KO65617:KT65617 UK65617:UP65617 AEG65617:AEL65617 AOC65617:AOH65617 AXY65617:AYD65617 BHU65617:BHZ65617 BRQ65617:BRV65617 CBM65617:CBR65617 CLI65617:CLN65617 CVE65617:CVJ65617 DFA65617:DFF65617 DOW65617:DPB65617 DYS65617:DYX65617 EIO65617:EIT65617 ESK65617:ESP65617 FCG65617:FCL65617 FMC65617:FMH65617 FVY65617:FWD65617 GFU65617:GFZ65617 GPQ65617:GPV65617 GZM65617:GZR65617 HJI65617:HJN65617 HTE65617:HTJ65617 IDA65617:IDF65617 IMW65617:INB65617 IWS65617:IWX65617 JGO65617:JGT65617 JQK65617:JQP65617 KAG65617:KAL65617 KKC65617:KKH65617 KTY65617:KUD65617 LDU65617:LDZ65617 LNQ65617:LNV65617 LXM65617:LXR65617 MHI65617:MHN65617 MRE65617:MRJ65617 NBA65617:NBF65617 NKW65617:NLB65617 NUS65617:NUX65617 OEO65617:OET65617 OOK65617:OOP65617 OYG65617:OYL65617 PIC65617:PIH65617 PRY65617:PSD65617 QBU65617:QBZ65617 QLQ65617:QLV65617 QVM65617:QVR65617 RFI65617:RFN65617 RPE65617:RPJ65617 RZA65617:RZF65617 SIW65617:SJB65617 SSS65617:SSX65617 TCO65617:TCT65617 TMK65617:TMP65617 TWG65617:TWL65617 UGC65617:UGH65617 UPY65617:UQD65617 UZU65617:UZZ65617 VJQ65617:VJV65617 VTM65617:VTR65617 WDI65617:WDN65617 WNE65617:WNJ65617 WXA65617:WXF65617 AT131153:AY131153 KO131153:KT131153 UK131153:UP131153 AEG131153:AEL131153 AOC131153:AOH131153 AXY131153:AYD131153 BHU131153:BHZ131153 BRQ131153:BRV131153 CBM131153:CBR131153 CLI131153:CLN131153 CVE131153:CVJ131153 DFA131153:DFF131153 DOW131153:DPB131153 DYS131153:DYX131153 EIO131153:EIT131153 ESK131153:ESP131153 FCG131153:FCL131153 FMC131153:FMH131153 FVY131153:FWD131153 GFU131153:GFZ131153 GPQ131153:GPV131153 GZM131153:GZR131153 HJI131153:HJN131153 HTE131153:HTJ131153 IDA131153:IDF131153 IMW131153:INB131153 IWS131153:IWX131153 JGO131153:JGT131153 JQK131153:JQP131153 KAG131153:KAL131153 KKC131153:KKH131153 KTY131153:KUD131153 LDU131153:LDZ131153 LNQ131153:LNV131153 LXM131153:LXR131153 MHI131153:MHN131153 MRE131153:MRJ131153 NBA131153:NBF131153 NKW131153:NLB131153 NUS131153:NUX131153 OEO131153:OET131153 OOK131153:OOP131153 OYG131153:OYL131153 PIC131153:PIH131153 PRY131153:PSD131153 QBU131153:QBZ131153 QLQ131153:QLV131153 QVM131153:QVR131153 RFI131153:RFN131153 RPE131153:RPJ131153 RZA131153:RZF131153 SIW131153:SJB131153 SSS131153:SSX131153 TCO131153:TCT131153 TMK131153:TMP131153 TWG131153:TWL131153 UGC131153:UGH131153 UPY131153:UQD131153 UZU131153:UZZ131153 VJQ131153:VJV131153 VTM131153:VTR131153 WDI131153:WDN131153 WNE131153:WNJ131153 WXA131153:WXF131153 AT196689:AY196689 KO196689:KT196689 UK196689:UP196689 AEG196689:AEL196689 AOC196689:AOH196689 AXY196689:AYD196689 BHU196689:BHZ196689 BRQ196689:BRV196689 CBM196689:CBR196689 CLI196689:CLN196689 CVE196689:CVJ196689 DFA196689:DFF196689 DOW196689:DPB196689 DYS196689:DYX196689 EIO196689:EIT196689 ESK196689:ESP196689 FCG196689:FCL196689 FMC196689:FMH196689 FVY196689:FWD196689 GFU196689:GFZ196689 GPQ196689:GPV196689 GZM196689:GZR196689 HJI196689:HJN196689 HTE196689:HTJ196689 IDA196689:IDF196689 IMW196689:INB196689 IWS196689:IWX196689 JGO196689:JGT196689 JQK196689:JQP196689 KAG196689:KAL196689 KKC196689:KKH196689 KTY196689:KUD196689 LDU196689:LDZ196689 LNQ196689:LNV196689 LXM196689:LXR196689 MHI196689:MHN196689 MRE196689:MRJ196689 NBA196689:NBF196689 NKW196689:NLB196689 NUS196689:NUX196689 OEO196689:OET196689 OOK196689:OOP196689 OYG196689:OYL196689 PIC196689:PIH196689 PRY196689:PSD196689 QBU196689:QBZ196689 QLQ196689:QLV196689 QVM196689:QVR196689 RFI196689:RFN196689 RPE196689:RPJ196689 RZA196689:RZF196689 SIW196689:SJB196689 SSS196689:SSX196689 TCO196689:TCT196689 TMK196689:TMP196689 TWG196689:TWL196689 UGC196689:UGH196689 UPY196689:UQD196689 UZU196689:UZZ196689 VJQ196689:VJV196689 VTM196689:VTR196689 WDI196689:WDN196689 WNE196689:WNJ196689 WXA196689:WXF196689 AT262225:AY262225 KO262225:KT262225 UK262225:UP262225 AEG262225:AEL262225 AOC262225:AOH262225 AXY262225:AYD262225 BHU262225:BHZ262225 BRQ262225:BRV262225 CBM262225:CBR262225 CLI262225:CLN262225 CVE262225:CVJ262225 DFA262225:DFF262225 DOW262225:DPB262225 DYS262225:DYX262225 EIO262225:EIT262225 ESK262225:ESP262225 FCG262225:FCL262225 FMC262225:FMH262225 FVY262225:FWD262225 GFU262225:GFZ262225 GPQ262225:GPV262225 GZM262225:GZR262225 HJI262225:HJN262225 HTE262225:HTJ262225 IDA262225:IDF262225 IMW262225:INB262225 IWS262225:IWX262225 JGO262225:JGT262225 JQK262225:JQP262225 KAG262225:KAL262225 KKC262225:KKH262225 KTY262225:KUD262225 LDU262225:LDZ262225 LNQ262225:LNV262225 LXM262225:LXR262225 MHI262225:MHN262225 MRE262225:MRJ262225 NBA262225:NBF262225 NKW262225:NLB262225 NUS262225:NUX262225 OEO262225:OET262225 OOK262225:OOP262225 OYG262225:OYL262225 PIC262225:PIH262225 PRY262225:PSD262225 QBU262225:QBZ262225 QLQ262225:QLV262225 QVM262225:QVR262225 RFI262225:RFN262225 RPE262225:RPJ262225 RZA262225:RZF262225 SIW262225:SJB262225 SSS262225:SSX262225 TCO262225:TCT262225 TMK262225:TMP262225 TWG262225:TWL262225 UGC262225:UGH262225 UPY262225:UQD262225 UZU262225:UZZ262225 VJQ262225:VJV262225 VTM262225:VTR262225 WDI262225:WDN262225 WNE262225:WNJ262225 WXA262225:WXF262225 AT327761:AY327761 KO327761:KT327761 UK327761:UP327761 AEG327761:AEL327761 AOC327761:AOH327761 AXY327761:AYD327761 BHU327761:BHZ327761 BRQ327761:BRV327761 CBM327761:CBR327761 CLI327761:CLN327761 CVE327761:CVJ327761 DFA327761:DFF327761 DOW327761:DPB327761 DYS327761:DYX327761 EIO327761:EIT327761 ESK327761:ESP327761 FCG327761:FCL327761 FMC327761:FMH327761 FVY327761:FWD327761 GFU327761:GFZ327761 GPQ327761:GPV327761 GZM327761:GZR327761 HJI327761:HJN327761 HTE327761:HTJ327761 IDA327761:IDF327761 IMW327761:INB327761 IWS327761:IWX327761 JGO327761:JGT327761 JQK327761:JQP327761 KAG327761:KAL327761 KKC327761:KKH327761 KTY327761:KUD327761 LDU327761:LDZ327761 LNQ327761:LNV327761 LXM327761:LXR327761 MHI327761:MHN327761 MRE327761:MRJ327761 NBA327761:NBF327761 NKW327761:NLB327761 NUS327761:NUX327761 OEO327761:OET327761 OOK327761:OOP327761 OYG327761:OYL327761 PIC327761:PIH327761 PRY327761:PSD327761 QBU327761:QBZ327761 QLQ327761:QLV327761 QVM327761:QVR327761 RFI327761:RFN327761 RPE327761:RPJ327761 RZA327761:RZF327761 SIW327761:SJB327761 SSS327761:SSX327761 TCO327761:TCT327761 TMK327761:TMP327761 TWG327761:TWL327761 UGC327761:UGH327761 UPY327761:UQD327761 UZU327761:UZZ327761 VJQ327761:VJV327761 VTM327761:VTR327761 WDI327761:WDN327761 WNE327761:WNJ327761 WXA327761:WXF327761 AT393297:AY393297 KO393297:KT393297 UK393297:UP393297 AEG393297:AEL393297 AOC393297:AOH393297 AXY393297:AYD393297 BHU393297:BHZ393297 BRQ393297:BRV393297 CBM393297:CBR393297 CLI393297:CLN393297 CVE393297:CVJ393297 DFA393297:DFF393297 DOW393297:DPB393297 DYS393297:DYX393297 EIO393297:EIT393297 ESK393297:ESP393297 FCG393297:FCL393297 FMC393297:FMH393297 FVY393297:FWD393297 GFU393297:GFZ393297 GPQ393297:GPV393297 GZM393297:GZR393297 HJI393297:HJN393297 HTE393297:HTJ393297 IDA393297:IDF393297 IMW393297:INB393297 IWS393297:IWX393297 JGO393297:JGT393297 JQK393297:JQP393297 KAG393297:KAL393297 KKC393297:KKH393297 KTY393297:KUD393297 LDU393297:LDZ393297 LNQ393297:LNV393297 LXM393297:LXR393297 MHI393297:MHN393297 MRE393297:MRJ393297 NBA393297:NBF393297 NKW393297:NLB393297 NUS393297:NUX393297 OEO393297:OET393297 OOK393297:OOP393297 OYG393297:OYL393297 PIC393297:PIH393297 PRY393297:PSD393297 QBU393297:QBZ393297 QLQ393297:QLV393297 QVM393297:QVR393297 RFI393297:RFN393297 RPE393297:RPJ393297 RZA393297:RZF393297 SIW393297:SJB393297 SSS393297:SSX393297 TCO393297:TCT393297 TMK393297:TMP393297 TWG393297:TWL393297 UGC393297:UGH393297 UPY393297:UQD393297 UZU393297:UZZ393297 VJQ393297:VJV393297 VTM393297:VTR393297 WDI393297:WDN393297 WNE393297:WNJ393297 WXA393297:WXF393297 AT458833:AY458833 KO458833:KT458833 UK458833:UP458833 AEG458833:AEL458833 AOC458833:AOH458833 AXY458833:AYD458833 BHU458833:BHZ458833 BRQ458833:BRV458833 CBM458833:CBR458833 CLI458833:CLN458833 CVE458833:CVJ458833 DFA458833:DFF458833 DOW458833:DPB458833 DYS458833:DYX458833 EIO458833:EIT458833 ESK458833:ESP458833 FCG458833:FCL458833 FMC458833:FMH458833 FVY458833:FWD458833 GFU458833:GFZ458833 GPQ458833:GPV458833 GZM458833:GZR458833 HJI458833:HJN458833 HTE458833:HTJ458833 IDA458833:IDF458833 IMW458833:INB458833 IWS458833:IWX458833 JGO458833:JGT458833 JQK458833:JQP458833 KAG458833:KAL458833 KKC458833:KKH458833 KTY458833:KUD458833 LDU458833:LDZ458833 LNQ458833:LNV458833 LXM458833:LXR458833 MHI458833:MHN458833 MRE458833:MRJ458833 NBA458833:NBF458833 NKW458833:NLB458833 NUS458833:NUX458833 OEO458833:OET458833 OOK458833:OOP458833 OYG458833:OYL458833 PIC458833:PIH458833 PRY458833:PSD458833 QBU458833:QBZ458833 QLQ458833:QLV458833 QVM458833:QVR458833 RFI458833:RFN458833 RPE458833:RPJ458833 RZA458833:RZF458833 SIW458833:SJB458833 SSS458833:SSX458833 TCO458833:TCT458833 TMK458833:TMP458833 TWG458833:TWL458833 UGC458833:UGH458833 UPY458833:UQD458833 UZU458833:UZZ458833 VJQ458833:VJV458833 VTM458833:VTR458833 WDI458833:WDN458833 WNE458833:WNJ458833 WXA458833:WXF458833 AT524369:AY524369 KO524369:KT524369 UK524369:UP524369 AEG524369:AEL524369 AOC524369:AOH524369 AXY524369:AYD524369 BHU524369:BHZ524369 BRQ524369:BRV524369 CBM524369:CBR524369 CLI524369:CLN524369 CVE524369:CVJ524369 DFA524369:DFF524369 DOW524369:DPB524369 DYS524369:DYX524369 EIO524369:EIT524369 ESK524369:ESP524369 FCG524369:FCL524369 FMC524369:FMH524369 FVY524369:FWD524369 GFU524369:GFZ524369 GPQ524369:GPV524369 GZM524369:GZR524369 HJI524369:HJN524369 HTE524369:HTJ524369 IDA524369:IDF524369 IMW524369:INB524369 IWS524369:IWX524369 JGO524369:JGT524369 JQK524369:JQP524369 KAG524369:KAL524369 KKC524369:KKH524369 KTY524369:KUD524369 LDU524369:LDZ524369 LNQ524369:LNV524369 LXM524369:LXR524369 MHI524369:MHN524369 MRE524369:MRJ524369 NBA524369:NBF524369 NKW524369:NLB524369 NUS524369:NUX524369 OEO524369:OET524369 OOK524369:OOP524369 OYG524369:OYL524369 PIC524369:PIH524369 PRY524369:PSD524369 QBU524369:QBZ524369 QLQ524369:QLV524369 QVM524369:QVR524369 RFI524369:RFN524369 RPE524369:RPJ524369 RZA524369:RZF524369 SIW524369:SJB524369 SSS524369:SSX524369 TCO524369:TCT524369 TMK524369:TMP524369 TWG524369:TWL524369 UGC524369:UGH524369 UPY524369:UQD524369 UZU524369:UZZ524369 VJQ524369:VJV524369 VTM524369:VTR524369 WDI524369:WDN524369 WNE524369:WNJ524369 WXA524369:WXF524369 AT589905:AY589905 KO589905:KT589905 UK589905:UP589905 AEG589905:AEL589905 AOC589905:AOH589905 AXY589905:AYD589905 BHU589905:BHZ589905 BRQ589905:BRV589905 CBM589905:CBR589905 CLI589905:CLN589905 CVE589905:CVJ589905 DFA589905:DFF589905 DOW589905:DPB589905 DYS589905:DYX589905 EIO589905:EIT589905 ESK589905:ESP589905 FCG589905:FCL589905 FMC589905:FMH589905 FVY589905:FWD589905 GFU589905:GFZ589905 GPQ589905:GPV589905 GZM589905:GZR589905 HJI589905:HJN589905 HTE589905:HTJ589905 IDA589905:IDF589905 IMW589905:INB589905 IWS589905:IWX589905 JGO589905:JGT589905 JQK589905:JQP589905 KAG589905:KAL589905 KKC589905:KKH589905 KTY589905:KUD589905 LDU589905:LDZ589905 LNQ589905:LNV589905 LXM589905:LXR589905 MHI589905:MHN589905 MRE589905:MRJ589905 NBA589905:NBF589905 NKW589905:NLB589905 NUS589905:NUX589905 OEO589905:OET589905 OOK589905:OOP589905 OYG589905:OYL589905 PIC589905:PIH589905 PRY589905:PSD589905 QBU589905:QBZ589905 QLQ589905:QLV589905 QVM589905:QVR589905 RFI589905:RFN589905 RPE589905:RPJ589905 RZA589905:RZF589905 SIW589905:SJB589905 SSS589905:SSX589905 TCO589905:TCT589905 TMK589905:TMP589905 TWG589905:TWL589905 UGC589905:UGH589905 UPY589905:UQD589905 UZU589905:UZZ589905 VJQ589905:VJV589905 VTM589905:VTR589905 WDI589905:WDN589905 WNE589905:WNJ589905 WXA589905:WXF589905 AT655441:AY655441 KO655441:KT655441 UK655441:UP655441 AEG655441:AEL655441 AOC655441:AOH655441 AXY655441:AYD655441 BHU655441:BHZ655441 BRQ655441:BRV655441 CBM655441:CBR655441 CLI655441:CLN655441 CVE655441:CVJ655441 DFA655441:DFF655441 DOW655441:DPB655441 DYS655441:DYX655441 EIO655441:EIT655441 ESK655441:ESP655441 FCG655441:FCL655441 FMC655441:FMH655441 FVY655441:FWD655441 GFU655441:GFZ655441 GPQ655441:GPV655441 GZM655441:GZR655441 HJI655441:HJN655441 HTE655441:HTJ655441 IDA655441:IDF655441 IMW655441:INB655441 IWS655441:IWX655441 JGO655441:JGT655441 JQK655441:JQP655441 KAG655441:KAL655441 KKC655441:KKH655441 KTY655441:KUD655441 LDU655441:LDZ655441 LNQ655441:LNV655441 LXM655441:LXR655441 MHI655441:MHN655441 MRE655441:MRJ655441 NBA655441:NBF655441 NKW655441:NLB655441 NUS655441:NUX655441 OEO655441:OET655441 OOK655441:OOP655441 OYG655441:OYL655441 PIC655441:PIH655441 PRY655441:PSD655441 QBU655441:QBZ655441 QLQ655441:QLV655441 QVM655441:QVR655441 RFI655441:RFN655441 RPE655441:RPJ655441 RZA655441:RZF655441 SIW655441:SJB655441 SSS655441:SSX655441 TCO655441:TCT655441 TMK655441:TMP655441 TWG655441:TWL655441 UGC655441:UGH655441 UPY655441:UQD655441 UZU655441:UZZ655441 VJQ655441:VJV655441 VTM655441:VTR655441 WDI655441:WDN655441 WNE655441:WNJ655441 WXA655441:WXF655441 AT720977:AY720977 KO720977:KT720977 UK720977:UP720977 AEG720977:AEL720977 AOC720977:AOH720977 AXY720977:AYD720977 BHU720977:BHZ720977 BRQ720977:BRV720977 CBM720977:CBR720977 CLI720977:CLN720977 CVE720977:CVJ720977 DFA720977:DFF720977 DOW720977:DPB720977 DYS720977:DYX720977 EIO720977:EIT720977 ESK720977:ESP720977 FCG720977:FCL720977 FMC720977:FMH720977 FVY720977:FWD720977 GFU720977:GFZ720977 GPQ720977:GPV720977 GZM720977:GZR720977 HJI720977:HJN720977 HTE720977:HTJ720977 IDA720977:IDF720977 IMW720977:INB720977 IWS720977:IWX720977 JGO720977:JGT720977 JQK720977:JQP720977 KAG720977:KAL720977 KKC720977:KKH720977 KTY720977:KUD720977 LDU720977:LDZ720977 LNQ720977:LNV720977 LXM720977:LXR720977 MHI720977:MHN720977 MRE720977:MRJ720977 NBA720977:NBF720977 NKW720977:NLB720977 NUS720977:NUX720977 OEO720977:OET720977 OOK720977:OOP720977 OYG720977:OYL720977 PIC720977:PIH720977 PRY720977:PSD720977 QBU720977:QBZ720977 QLQ720977:QLV720977 QVM720977:QVR720977 RFI720977:RFN720977 RPE720977:RPJ720977 RZA720977:RZF720977 SIW720977:SJB720977 SSS720977:SSX720977 TCO720977:TCT720977 TMK720977:TMP720977 TWG720977:TWL720977 UGC720977:UGH720977 UPY720977:UQD720977 UZU720977:UZZ720977 VJQ720977:VJV720977 VTM720977:VTR720977 WDI720977:WDN720977 WNE720977:WNJ720977 WXA720977:WXF720977 AT786513:AY786513 KO786513:KT786513 UK786513:UP786513 AEG786513:AEL786513 AOC786513:AOH786513 AXY786513:AYD786513 BHU786513:BHZ786513 BRQ786513:BRV786513 CBM786513:CBR786513 CLI786513:CLN786513 CVE786513:CVJ786513 DFA786513:DFF786513 DOW786513:DPB786513 DYS786513:DYX786513 EIO786513:EIT786513 ESK786513:ESP786513 FCG786513:FCL786513 FMC786513:FMH786513 FVY786513:FWD786513 GFU786513:GFZ786513 GPQ786513:GPV786513 GZM786513:GZR786513 HJI786513:HJN786513 HTE786513:HTJ786513 IDA786513:IDF786513 IMW786513:INB786513 IWS786513:IWX786513 JGO786513:JGT786513 JQK786513:JQP786513 KAG786513:KAL786513 KKC786513:KKH786513 KTY786513:KUD786513 LDU786513:LDZ786513 LNQ786513:LNV786513 LXM786513:LXR786513 MHI786513:MHN786513 MRE786513:MRJ786513 NBA786513:NBF786513 NKW786513:NLB786513 NUS786513:NUX786513 OEO786513:OET786513 OOK786513:OOP786513 OYG786513:OYL786513 PIC786513:PIH786513 PRY786513:PSD786513 QBU786513:QBZ786513 QLQ786513:QLV786513 QVM786513:QVR786513 RFI786513:RFN786513 RPE786513:RPJ786513 RZA786513:RZF786513 SIW786513:SJB786513 SSS786513:SSX786513 TCO786513:TCT786513 TMK786513:TMP786513 TWG786513:TWL786513 UGC786513:UGH786513 UPY786513:UQD786513 UZU786513:UZZ786513 VJQ786513:VJV786513 VTM786513:VTR786513 WDI786513:WDN786513 WNE786513:WNJ786513 WXA786513:WXF786513 AT852049:AY852049 KO852049:KT852049 UK852049:UP852049 AEG852049:AEL852049 AOC852049:AOH852049 AXY852049:AYD852049 BHU852049:BHZ852049 BRQ852049:BRV852049 CBM852049:CBR852049 CLI852049:CLN852049 CVE852049:CVJ852049 DFA852049:DFF852049 DOW852049:DPB852049 DYS852049:DYX852049 EIO852049:EIT852049 ESK852049:ESP852049 FCG852049:FCL852049 FMC852049:FMH852049 FVY852049:FWD852049 GFU852049:GFZ852049 GPQ852049:GPV852049 GZM852049:GZR852049 HJI852049:HJN852049 HTE852049:HTJ852049 IDA852049:IDF852049 IMW852049:INB852049 IWS852049:IWX852049 JGO852049:JGT852049 JQK852049:JQP852049 KAG852049:KAL852049 KKC852049:KKH852049 KTY852049:KUD852049 LDU852049:LDZ852049 LNQ852049:LNV852049 LXM852049:LXR852049 MHI852049:MHN852049 MRE852049:MRJ852049 NBA852049:NBF852049 NKW852049:NLB852049 NUS852049:NUX852049 OEO852049:OET852049 OOK852049:OOP852049 OYG852049:OYL852049 PIC852049:PIH852049 PRY852049:PSD852049 QBU852049:QBZ852049 QLQ852049:QLV852049 QVM852049:QVR852049 RFI852049:RFN852049 RPE852049:RPJ852049 RZA852049:RZF852049 SIW852049:SJB852049 SSS852049:SSX852049 TCO852049:TCT852049 TMK852049:TMP852049 TWG852049:TWL852049 UGC852049:UGH852049 UPY852049:UQD852049 UZU852049:UZZ852049 VJQ852049:VJV852049 VTM852049:VTR852049 WDI852049:WDN852049 WNE852049:WNJ852049 WXA852049:WXF852049 AT917585:AY917585 KO917585:KT917585 UK917585:UP917585 AEG917585:AEL917585 AOC917585:AOH917585 AXY917585:AYD917585 BHU917585:BHZ917585 BRQ917585:BRV917585 CBM917585:CBR917585 CLI917585:CLN917585 CVE917585:CVJ917585 DFA917585:DFF917585 DOW917585:DPB917585 DYS917585:DYX917585 EIO917585:EIT917585 ESK917585:ESP917585 FCG917585:FCL917585 FMC917585:FMH917585 FVY917585:FWD917585 GFU917585:GFZ917585 GPQ917585:GPV917585 GZM917585:GZR917585 HJI917585:HJN917585 HTE917585:HTJ917585 IDA917585:IDF917585 IMW917585:INB917585 IWS917585:IWX917585 JGO917585:JGT917585 JQK917585:JQP917585 KAG917585:KAL917585 KKC917585:KKH917585 KTY917585:KUD917585 LDU917585:LDZ917585 LNQ917585:LNV917585 LXM917585:LXR917585 MHI917585:MHN917585 MRE917585:MRJ917585 NBA917585:NBF917585 NKW917585:NLB917585 NUS917585:NUX917585 OEO917585:OET917585 OOK917585:OOP917585 OYG917585:OYL917585 PIC917585:PIH917585 PRY917585:PSD917585 QBU917585:QBZ917585 QLQ917585:QLV917585 QVM917585:QVR917585 RFI917585:RFN917585 RPE917585:RPJ917585 RZA917585:RZF917585 SIW917585:SJB917585 SSS917585:SSX917585 TCO917585:TCT917585 TMK917585:TMP917585 TWG917585:TWL917585 UGC917585:UGH917585 UPY917585:UQD917585 UZU917585:UZZ917585 VJQ917585:VJV917585 VTM917585:VTR917585 WDI917585:WDN917585 WNE917585:WNJ917585 WXA917585:WXF917585 AT983121:AY983121 KO983121:KT983121 UK983121:UP983121 AEG983121:AEL983121 AOC983121:AOH983121 AXY983121:AYD983121 BHU983121:BHZ983121 BRQ983121:BRV983121 CBM983121:CBR983121 CLI983121:CLN983121 CVE983121:CVJ983121 DFA983121:DFF983121 DOW983121:DPB983121 DYS983121:DYX983121 EIO983121:EIT983121 ESK983121:ESP983121 FCG983121:FCL983121 FMC983121:FMH983121 FVY983121:FWD983121 GFU983121:GFZ983121 GPQ983121:GPV983121 GZM983121:GZR983121 HJI983121:HJN983121 HTE983121:HTJ983121 IDA983121:IDF983121 IMW983121:INB983121 IWS983121:IWX983121 JGO983121:JGT983121 JQK983121:JQP983121 KAG983121:KAL983121 KKC983121:KKH983121 KTY983121:KUD983121 LDU983121:LDZ983121 LNQ983121:LNV983121 LXM983121:LXR983121 MHI983121:MHN983121 MRE983121:MRJ983121 NBA983121:NBF983121 NKW983121:NLB983121 NUS983121:NUX983121 OEO983121:OET983121 OOK983121:OOP983121 OYG983121:OYL983121 PIC983121:PIH983121 PRY983121:PSD983121 QBU983121:QBZ983121 QLQ983121:QLV983121 QVM983121:QVR983121 RFI983121:RFN983121 RPE983121:RPJ983121 RZA983121:RZF983121 SIW983121:SJB983121 SSS983121:SSX983121 TCO983121:TCT983121 TMK983121:TMP983121 TWG983121:TWL983121 UGC983121:UGH983121 UPY983121:UQD983121 UZU983121:UZZ983121 VJQ983121:VJV983121 VTM983121:VTR983121 WDI983121:WDN983121 WNE983121:WNJ983121 WXA983121:WXF983121 AY83:BD83 KT83:KY83 UP83:UU83 AEL83:AEQ83 AOH83:AOM83 AYD83:AYI83 BHZ83:BIE83 BRV83:BSA83 CBR83:CBW83 CLN83:CLS83 CVJ83:CVO83 DFF83:DFK83 DPB83:DPG83 DYX83:DZC83 EIT83:EIY83 ESP83:ESU83 FCL83:FCQ83 FMH83:FMM83 FWD83:FWI83 GFZ83:GGE83 GPV83:GQA83 GZR83:GZW83 HJN83:HJS83 HTJ83:HTO83 IDF83:IDK83 INB83:ING83 IWX83:IXC83 JGT83:JGY83 JQP83:JQU83 KAL83:KAQ83 KKH83:KKM83 KUD83:KUI83 LDZ83:LEE83 LNV83:LOA83 LXR83:LXW83 MHN83:MHS83 MRJ83:MRO83 NBF83:NBK83 NLB83:NLG83 NUX83:NVC83 OET83:OEY83 OOP83:OOU83 OYL83:OYQ83 PIH83:PIM83 PSD83:PSI83 QBZ83:QCE83 QLV83:QMA83 QVR83:QVW83 RFN83:RFS83 RPJ83:RPO83 RZF83:RZK83 SJB83:SJG83 SSX83:STC83 TCT83:TCY83 TMP83:TMU83 TWL83:TWQ83 UGH83:UGM83 UQD83:UQI83 UZZ83:VAE83 VJV83:VKA83 VTR83:VTW83 WDN83:WDS83 WNJ83:WNO83 WXF83:WXK83 AY65619:BD65619 KT65619:KY65619 UP65619:UU65619 AEL65619:AEQ65619 AOH65619:AOM65619 AYD65619:AYI65619 BHZ65619:BIE65619 BRV65619:BSA65619 CBR65619:CBW65619 CLN65619:CLS65619 CVJ65619:CVO65619 DFF65619:DFK65619 DPB65619:DPG65619 DYX65619:DZC65619 EIT65619:EIY65619 ESP65619:ESU65619 FCL65619:FCQ65619 FMH65619:FMM65619 FWD65619:FWI65619 GFZ65619:GGE65619 GPV65619:GQA65619 GZR65619:GZW65619 HJN65619:HJS65619 HTJ65619:HTO65619 IDF65619:IDK65619 INB65619:ING65619 IWX65619:IXC65619 JGT65619:JGY65619 JQP65619:JQU65619 KAL65619:KAQ65619 KKH65619:KKM65619 KUD65619:KUI65619 LDZ65619:LEE65619 LNV65619:LOA65619 LXR65619:LXW65619 MHN65619:MHS65619 MRJ65619:MRO65619 NBF65619:NBK65619 NLB65619:NLG65619 NUX65619:NVC65619 OET65619:OEY65619 OOP65619:OOU65619 OYL65619:OYQ65619 PIH65619:PIM65619 PSD65619:PSI65619 QBZ65619:QCE65619 QLV65619:QMA65619 QVR65619:QVW65619 RFN65619:RFS65619 RPJ65619:RPO65619 RZF65619:RZK65619 SJB65619:SJG65619 SSX65619:STC65619 TCT65619:TCY65619 TMP65619:TMU65619 TWL65619:TWQ65619 UGH65619:UGM65619 UQD65619:UQI65619 UZZ65619:VAE65619 VJV65619:VKA65619 VTR65619:VTW65619 WDN65619:WDS65619 WNJ65619:WNO65619 WXF65619:WXK65619 AY131155:BD131155 KT131155:KY131155 UP131155:UU131155 AEL131155:AEQ131155 AOH131155:AOM131155 AYD131155:AYI131155 BHZ131155:BIE131155 BRV131155:BSA131155 CBR131155:CBW131155 CLN131155:CLS131155 CVJ131155:CVO131155 DFF131155:DFK131155 DPB131155:DPG131155 DYX131155:DZC131155 EIT131155:EIY131155 ESP131155:ESU131155 FCL131155:FCQ131155 FMH131155:FMM131155 FWD131155:FWI131155 GFZ131155:GGE131155 GPV131155:GQA131155 GZR131155:GZW131155 HJN131155:HJS131155 HTJ131155:HTO131155 IDF131155:IDK131155 INB131155:ING131155 IWX131155:IXC131155 JGT131155:JGY131155 JQP131155:JQU131155 KAL131155:KAQ131155 KKH131155:KKM131155 KUD131155:KUI131155 LDZ131155:LEE131155 LNV131155:LOA131155 LXR131155:LXW131155 MHN131155:MHS131155 MRJ131155:MRO131155 NBF131155:NBK131155 NLB131155:NLG131155 NUX131155:NVC131155 OET131155:OEY131155 OOP131155:OOU131155 OYL131155:OYQ131155 PIH131155:PIM131155 PSD131155:PSI131155 QBZ131155:QCE131155 QLV131155:QMA131155 QVR131155:QVW131155 RFN131155:RFS131155 RPJ131155:RPO131155 RZF131155:RZK131155 SJB131155:SJG131155 SSX131155:STC131155 TCT131155:TCY131155 TMP131155:TMU131155 TWL131155:TWQ131155 UGH131155:UGM131155 UQD131155:UQI131155 UZZ131155:VAE131155 VJV131155:VKA131155 VTR131155:VTW131155 WDN131155:WDS131155 WNJ131155:WNO131155 WXF131155:WXK131155 AY196691:BD196691 KT196691:KY196691 UP196691:UU196691 AEL196691:AEQ196691 AOH196691:AOM196691 AYD196691:AYI196691 BHZ196691:BIE196691 BRV196691:BSA196691 CBR196691:CBW196691 CLN196691:CLS196691 CVJ196691:CVO196691 DFF196691:DFK196691 DPB196691:DPG196691 DYX196691:DZC196691 EIT196691:EIY196691 ESP196691:ESU196691 FCL196691:FCQ196691 FMH196691:FMM196691 FWD196691:FWI196691 GFZ196691:GGE196691 GPV196691:GQA196691 GZR196691:GZW196691 HJN196691:HJS196691 HTJ196691:HTO196691 IDF196691:IDK196691 INB196691:ING196691 IWX196691:IXC196691 JGT196691:JGY196691 JQP196691:JQU196691 KAL196691:KAQ196691 KKH196691:KKM196691 KUD196691:KUI196691 LDZ196691:LEE196691 LNV196691:LOA196691 LXR196691:LXW196691 MHN196691:MHS196691 MRJ196691:MRO196691 NBF196691:NBK196691 NLB196691:NLG196691 NUX196691:NVC196691 OET196691:OEY196691 OOP196691:OOU196691 OYL196691:OYQ196691 PIH196691:PIM196691 PSD196691:PSI196691 QBZ196691:QCE196691 QLV196691:QMA196691 QVR196691:QVW196691 RFN196691:RFS196691 RPJ196691:RPO196691 RZF196691:RZK196691 SJB196691:SJG196691 SSX196691:STC196691 TCT196691:TCY196691 TMP196691:TMU196691 TWL196691:TWQ196691 UGH196691:UGM196691 UQD196691:UQI196691 UZZ196691:VAE196691 VJV196691:VKA196691 VTR196691:VTW196691 WDN196691:WDS196691 WNJ196691:WNO196691 WXF196691:WXK196691 AY262227:BD262227 KT262227:KY262227 UP262227:UU262227 AEL262227:AEQ262227 AOH262227:AOM262227 AYD262227:AYI262227 BHZ262227:BIE262227 BRV262227:BSA262227 CBR262227:CBW262227 CLN262227:CLS262227 CVJ262227:CVO262227 DFF262227:DFK262227 DPB262227:DPG262227 DYX262227:DZC262227 EIT262227:EIY262227 ESP262227:ESU262227 FCL262227:FCQ262227 FMH262227:FMM262227 FWD262227:FWI262227 GFZ262227:GGE262227 GPV262227:GQA262227 GZR262227:GZW262227 HJN262227:HJS262227 HTJ262227:HTO262227 IDF262227:IDK262227 INB262227:ING262227 IWX262227:IXC262227 JGT262227:JGY262227 JQP262227:JQU262227 KAL262227:KAQ262227 KKH262227:KKM262227 KUD262227:KUI262227 LDZ262227:LEE262227 LNV262227:LOA262227 LXR262227:LXW262227 MHN262227:MHS262227 MRJ262227:MRO262227 NBF262227:NBK262227 NLB262227:NLG262227 NUX262227:NVC262227 OET262227:OEY262227 OOP262227:OOU262227 OYL262227:OYQ262227 PIH262227:PIM262227 PSD262227:PSI262227 QBZ262227:QCE262227 QLV262227:QMA262227 QVR262227:QVW262227 RFN262227:RFS262227 RPJ262227:RPO262227 RZF262227:RZK262227 SJB262227:SJG262227 SSX262227:STC262227 TCT262227:TCY262227 TMP262227:TMU262227 TWL262227:TWQ262227 UGH262227:UGM262227 UQD262227:UQI262227 UZZ262227:VAE262227 VJV262227:VKA262227 VTR262227:VTW262227 WDN262227:WDS262227 WNJ262227:WNO262227 WXF262227:WXK262227 AY327763:BD327763 KT327763:KY327763 UP327763:UU327763 AEL327763:AEQ327763 AOH327763:AOM327763 AYD327763:AYI327763 BHZ327763:BIE327763 BRV327763:BSA327763 CBR327763:CBW327763 CLN327763:CLS327763 CVJ327763:CVO327763 DFF327763:DFK327763 DPB327763:DPG327763 DYX327763:DZC327763 EIT327763:EIY327763 ESP327763:ESU327763 FCL327763:FCQ327763 FMH327763:FMM327763 FWD327763:FWI327763 GFZ327763:GGE327763 GPV327763:GQA327763 GZR327763:GZW327763 HJN327763:HJS327763 HTJ327763:HTO327763 IDF327763:IDK327763 INB327763:ING327763 IWX327763:IXC327763 JGT327763:JGY327763 JQP327763:JQU327763 KAL327763:KAQ327763 KKH327763:KKM327763 KUD327763:KUI327763 LDZ327763:LEE327763 LNV327763:LOA327763 LXR327763:LXW327763 MHN327763:MHS327763 MRJ327763:MRO327763 NBF327763:NBK327763 NLB327763:NLG327763 NUX327763:NVC327763 OET327763:OEY327763 OOP327763:OOU327763 OYL327763:OYQ327763 PIH327763:PIM327763 PSD327763:PSI327763 QBZ327763:QCE327763 QLV327763:QMA327763 QVR327763:QVW327763 RFN327763:RFS327763 RPJ327763:RPO327763 RZF327763:RZK327763 SJB327763:SJG327763 SSX327763:STC327763 TCT327763:TCY327763 TMP327763:TMU327763 TWL327763:TWQ327763 UGH327763:UGM327763 UQD327763:UQI327763 UZZ327763:VAE327763 VJV327763:VKA327763 VTR327763:VTW327763 WDN327763:WDS327763 WNJ327763:WNO327763 WXF327763:WXK327763 AY393299:BD393299 KT393299:KY393299 UP393299:UU393299 AEL393299:AEQ393299 AOH393299:AOM393299 AYD393299:AYI393299 BHZ393299:BIE393299 BRV393299:BSA393299 CBR393299:CBW393299 CLN393299:CLS393299 CVJ393299:CVO393299 DFF393299:DFK393299 DPB393299:DPG393299 DYX393299:DZC393299 EIT393299:EIY393299 ESP393299:ESU393299 FCL393299:FCQ393299 FMH393299:FMM393299 FWD393299:FWI393299 GFZ393299:GGE393299 GPV393299:GQA393299 GZR393299:GZW393299 HJN393299:HJS393299 HTJ393299:HTO393299 IDF393299:IDK393299 INB393299:ING393299 IWX393299:IXC393299 JGT393299:JGY393299 JQP393299:JQU393299 KAL393299:KAQ393299 KKH393299:KKM393299 KUD393299:KUI393299 LDZ393299:LEE393299 LNV393299:LOA393299 LXR393299:LXW393299 MHN393299:MHS393299 MRJ393299:MRO393299 NBF393299:NBK393299 NLB393299:NLG393299 NUX393299:NVC393299 OET393299:OEY393299 OOP393299:OOU393299 OYL393299:OYQ393299 PIH393299:PIM393299 PSD393299:PSI393299 QBZ393299:QCE393299 QLV393299:QMA393299 QVR393299:QVW393299 RFN393299:RFS393299 RPJ393299:RPO393299 RZF393299:RZK393299 SJB393299:SJG393299 SSX393299:STC393299 TCT393299:TCY393299 TMP393299:TMU393299 TWL393299:TWQ393299 UGH393299:UGM393299 UQD393299:UQI393299 UZZ393299:VAE393299 VJV393299:VKA393299 VTR393299:VTW393299 WDN393299:WDS393299 WNJ393299:WNO393299 WXF393299:WXK393299 AY458835:BD458835 KT458835:KY458835 UP458835:UU458835 AEL458835:AEQ458835 AOH458835:AOM458835 AYD458835:AYI458835 BHZ458835:BIE458835 BRV458835:BSA458835 CBR458835:CBW458835 CLN458835:CLS458835 CVJ458835:CVO458835 DFF458835:DFK458835 DPB458835:DPG458835 DYX458835:DZC458835 EIT458835:EIY458835 ESP458835:ESU458835 FCL458835:FCQ458835 FMH458835:FMM458835 FWD458835:FWI458835 GFZ458835:GGE458835 GPV458835:GQA458835 GZR458835:GZW458835 HJN458835:HJS458835 HTJ458835:HTO458835 IDF458835:IDK458835 INB458835:ING458835 IWX458835:IXC458835 JGT458835:JGY458835 JQP458835:JQU458835 KAL458835:KAQ458835 KKH458835:KKM458835 KUD458835:KUI458835 LDZ458835:LEE458835 LNV458835:LOA458835 LXR458835:LXW458835 MHN458835:MHS458835 MRJ458835:MRO458835 NBF458835:NBK458835 NLB458835:NLG458835 NUX458835:NVC458835 OET458835:OEY458835 OOP458835:OOU458835 OYL458835:OYQ458835 PIH458835:PIM458835 PSD458835:PSI458835 QBZ458835:QCE458835 QLV458835:QMA458835 QVR458835:QVW458835 RFN458835:RFS458835 RPJ458835:RPO458835 RZF458835:RZK458835 SJB458835:SJG458835 SSX458835:STC458835 TCT458835:TCY458835 TMP458835:TMU458835 TWL458835:TWQ458835 UGH458835:UGM458835 UQD458835:UQI458835 UZZ458835:VAE458835 VJV458835:VKA458835 VTR458835:VTW458835 WDN458835:WDS458835 WNJ458835:WNO458835 WXF458835:WXK458835 AY524371:BD524371 KT524371:KY524371 UP524371:UU524371 AEL524371:AEQ524371 AOH524371:AOM524371 AYD524371:AYI524371 BHZ524371:BIE524371 BRV524371:BSA524371 CBR524371:CBW524371 CLN524371:CLS524371 CVJ524371:CVO524371 DFF524371:DFK524371 DPB524371:DPG524371 DYX524371:DZC524371 EIT524371:EIY524371 ESP524371:ESU524371 FCL524371:FCQ524371 FMH524371:FMM524371 FWD524371:FWI524371 GFZ524371:GGE524371 GPV524371:GQA524371 GZR524371:GZW524371 HJN524371:HJS524371 HTJ524371:HTO524371 IDF524371:IDK524371 INB524371:ING524371 IWX524371:IXC524371 JGT524371:JGY524371 JQP524371:JQU524371 KAL524371:KAQ524371 KKH524371:KKM524371 KUD524371:KUI524371 LDZ524371:LEE524371 LNV524371:LOA524371 LXR524371:LXW524371 MHN524371:MHS524371 MRJ524371:MRO524371 NBF524371:NBK524371 NLB524371:NLG524371 NUX524371:NVC524371 OET524371:OEY524371 OOP524371:OOU524371 OYL524371:OYQ524371 PIH524371:PIM524371 PSD524371:PSI524371 QBZ524371:QCE524371 QLV524371:QMA524371 QVR524371:QVW524371 RFN524371:RFS524371 RPJ524371:RPO524371 RZF524371:RZK524371 SJB524371:SJG524371 SSX524371:STC524371 TCT524371:TCY524371 TMP524371:TMU524371 TWL524371:TWQ524371 UGH524371:UGM524371 UQD524371:UQI524371 UZZ524371:VAE524371 VJV524371:VKA524371 VTR524371:VTW524371 WDN524371:WDS524371 WNJ524371:WNO524371 WXF524371:WXK524371 AY589907:BD589907 KT589907:KY589907 UP589907:UU589907 AEL589907:AEQ589907 AOH589907:AOM589907 AYD589907:AYI589907 BHZ589907:BIE589907 BRV589907:BSA589907 CBR589907:CBW589907 CLN589907:CLS589907 CVJ589907:CVO589907 DFF589907:DFK589907 DPB589907:DPG589907 DYX589907:DZC589907 EIT589907:EIY589907 ESP589907:ESU589907 FCL589907:FCQ589907 FMH589907:FMM589907 FWD589907:FWI589907 GFZ589907:GGE589907 GPV589907:GQA589907 GZR589907:GZW589907 HJN589907:HJS589907 HTJ589907:HTO589907 IDF589907:IDK589907 INB589907:ING589907 IWX589907:IXC589907 JGT589907:JGY589907 JQP589907:JQU589907 KAL589907:KAQ589907 KKH589907:KKM589907 KUD589907:KUI589907 LDZ589907:LEE589907 LNV589907:LOA589907 LXR589907:LXW589907 MHN589907:MHS589907 MRJ589907:MRO589907 NBF589907:NBK589907 NLB589907:NLG589907 NUX589907:NVC589907 OET589907:OEY589907 OOP589907:OOU589907 OYL589907:OYQ589907 PIH589907:PIM589907 PSD589907:PSI589907 QBZ589907:QCE589907 QLV589907:QMA589907 QVR589907:QVW589907 RFN589907:RFS589907 RPJ589907:RPO589907 RZF589907:RZK589907 SJB589907:SJG589907 SSX589907:STC589907 TCT589907:TCY589907 TMP589907:TMU589907 TWL589907:TWQ589907 UGH589907:UGM589907 UQD589907:UQI589907 UZZ589907:VAE589907 VJV589907:VKA589907 VTR589907:VTW589907 WDN589907:WDS589907 WNJ589907:WNO589907 WXF589907:WXK589907 AY655443:BD655443 KT655443:KY655443 UP655443:UU655443 AEL655443:AEQ655443 AOH655443:AOM655443 AYD655443:AYI655443 BHZ655443:BIE655443 BRV655443:BSA655443 CBR655443:CBW655443 CLN655443:CLS655443 CVJ655443:CVO655443 DFF655443:DFK655443 DPB655443:DPG655443 DYX655443:DZC655443 EIT655443:EIY655443 ESP655443:ESU655443 FCL655443:FCQ655443 FMH655443:FMM655443 FWD655443:FWI655443 GFZ655443:GGE655443 GPV655443:GQA655443 GZR655443:GZW655443 HJN655443:HJS655443 HTJ655443:HTO655443 IDF655443:IDK655443 INB655443:ING655443 IWX655443:IXC655443 JGT655443:JGY655443 JQP655443:JQU655443 KAL655443:KAQ655443 KKH655443:KKM655443 KUD655443:KUI655443 LDZ655443:LEE655443 LNV655443:LOA655443 LXR655443:LXW655443 MHN655443:MHS655443 MRJ655443:MRO655443 NBF655443:NBK655443 NLB655443:NLG655443 NUX655443:NVC655443 OET655443:OEY655443 OOP655443:OOU655443 OYL655443:OYQ655443 PIH655443:PIM655443 PSD655443:PSI655443 QBZ655443:QCE655443 QLV655443:QMA655443 QVR655443:QVW655443 RFN655443:RFS655443 RPJ655443:RPO655443 RZF655443:RZK655443 SJB655443:SJG655443 SSX655443:STC655443 TCT655443:TCY655443 TMP655443:TMU655443 TWL655443:TWQ655443 UGH655443:UGM655443 UQD655443:UQI655443 UZZ655443:VAE655443 VJV655443:VKA655443 VTR655443:VTW655443 WDN655443:WDS655443 WNJ655443:WNO655443 WXF655443:WXK655443 AY720979:BD720979 KT720979:KY720979 UP720979:UU720979 AEL720979:AEQ720979 AOH720979:AOM720979 AYD720979:AYI720979 BHZ720979:BIE720979 BRV720979:BSA720979 CBR720979:CBW720979 CLN720979:CLS720979 CVJ720979:CVO720979 DFF720979:DFK720979 DPB720979:DPG720979 DYX720979:DZC720979 EIT720979:EIY720979 ESP720979:ESU720979 FCL720979:FCQ720979 FMH720979:FMM720979 FWD720979:FWI720979 GFZ720979:GGE720979 GPV720979:GQA720979 GZR720979:GZW720979 HJN720979:HJS720979 HTJ720979:HTO720979 IDF720979:IDK720979 INB720979:ING720979 IWX720979:IXC720979 JGT720979:JGY720979 JQP720979:JQU720979 KAL720979:KAQ720979 KKH720979:KKM720979 KUD720979:KUI720979 LDZ720979:LEE720979 LNV720979:LOA720979 LXR720979:LXW720979 MHN720979:MHS720979 MRJ720979:MRO720979 NBF720979:NBK720979 NLB720979:NLG720979 NUX720979:NVC720979 OET720979:OEY720979 OOP720979:OOU720979 OYL720979:OYQ720979 PIH720979:PIM720979 PSD720979:PSI720979 QBZ720979:QCE720979 QLV720979:QMA720979 QVR720979:QVW720979 RFN720979:RFS720979 RPJ720979:RPO720979 RZF720979:RZK720979 SJB720979:SJG720979 SSX720979:STC720979 TCT720979:TCY720979 TMP720979:TMU720979 TWL720979:TWQ720979 UGH720979:UGM720979 UQD720979:UQI720979 UZZ720979:VAE720979 VJV720979:VKA720979 VTR720979:VTW720979 WDN720979:WDS720979 WNJ720979:WNO720979 WXF720979:WXK720979 AY786515:BD786515 KT786515:KY786515 UP786515:UU786515 AEL786515:AEQ786515 AOH786515:AOM786515 AYD786515:AYI786515 BHZ786515:BIE786515 BRV786515:BSA786515 CBR786515:CBW786515 CLN786515:CLS786515 CVJ786515:CVO786515 DFF786515:DFK786515 DPB786515:DPG786515 DYX786515:DZC786515 EIT786515:EIY786515 ESP786515:ESU786515 FCL786515:FCQ786515 FMH786515:FMM786515 FWD786515:FWI786515 GFZ786515:GGE786515 GPV786515:GQA786515 GZR786515:GZW786515 HJN786515:HJS786515 HTJ786515:HTO786515 IDF786515:IDK786515 INB786515:ING786515 IWX786515:IXC786515 JGT786515:JGY786515 JQP786515:JQU786515 KAL786515:KAQ786515 KKH786515:KKM786515 KUD786515:KUI786515 LDZ786515:LEE786515 LNV786515:LOA786515 LXR786515:LXW786515 MHN786515:MHS786515 MRJ786515:MRO786515 NBF786515:NBK786515 NLB786515:NLG786515 NUX786515:NVC786515 OET786515:OEY786515 OOP786515:OOU786515 OYL786515:OYQ786515 PIH786515:PIM786515 PSD786515:PSI786515 QBZ786515:QCE786515 QLV786515:QMA786515 QVR786515:QVW786515 RFN786515:RFS786515 RPJ786515:RPO786515 RZF786515:RZK786515 SJB786515:SJG786515 SSX786515:STC786515 TCT786515:TCY786515 TMP786515:TMU786515 TWL786515:TWQ786515 UGH786515:UGM786515 UQD786515:UQI786515 UZZ786515:VAE786515 VJV786515:VKA786515 VTR786515:VTW786515 WDN786515:WDS786515 WNJ786515:WNO786515 WXF786515:WXK786515 AY852051:BD852051 KT852051:KY852051 UP852051:UU852051 AEL852051:AEQ852051 AOH852051:AOM852051 AYD852051:AYI852051 BHZ852051:BIE852051 BRV852051:BSA852051 CBR852051:CBW852051 CLN852051:CLS852051 CVJ852051:CVO852051 DFF852051:DFK852051 DPB852051:DPG852051 DYX852051:DZC852051 EIT852051:EIY852051 ESP852051:ESU852051 FCL852051:FCQ852051 FMH852051:FMM852051 FWD852051:FWI852051 GFZ852051:GGE852051 GPV852051:GQA852051 GZR852051:GZW852051 HJN852051:HJS852051 HTJ852051:HTO852051 IDF852051:IDK852051 INB852051:ING852051 IWX852051:IXC852051 JGT852051:JGY852051 JQP852051:JQU852051 KAL852051:KAQ852051 KKH852051:KKM852051 KUD852051:KUI852051 LDZ852051:LEE852051 LNV852051:LOA852051 LXR852051:LXW852051 MHN852051:MHS852051 MRJ852051:MRO852051 NBF852051:NBK852051 NLB852051:NLG852051 NUX852051:NVC852051 OET852051:OEY852051 OOP852051:OOU852051 OYL852051:OYQ852051 PIH852051:PIM852051 PSD852051:PSI852051 QBZ852051:QCE852051 QLV852051:QMA852051 QVR852051:QVW852051 RFN852051:RFS852051 RPJ852051:RPO852051 RZF852051:RZK852051 SJB852051:SJG852051 SSX852051:STC852051 TCT852051:TCY852051 TMP852051:TMU852051 TWL852051:TWQ852051 UGH852051:UGM852051 UQD852051:UQI852051 UZZ852051:VAE852051 VJV852051:VKA852051 VTR852051:VTW852051 WDN852051:WDS852051 WNJ852051:WNO852051 WXF852051:WXK852051 AY917587:BD917587 KT917587:KY917587 UP917587:UU917587 AEL917587:AEQ917587 AOH917587:AOM917587 AYD917587:AYI917587 BHZ917587:BIE917587 BRV917587:BSA917587 CBR917587:CBW917587 CLN917587:CLS917587 CVJ917587:CVO917587 DFF917587:DFK917587 DPB917587:DPG917587 DYX917587:DZC917587 EIT917587:EIY917587 ESP917587:ESU917587 FCL917587:FCQ917587 FMH917587:FMM917587 FWD917587:FWI917587 GFZ917587:GGE917587 GPV917587:GQA917587 GZR917587:GZW917587 HJN917587:HJS917587 HTJ917587:HTO917587 IDF917587:IDK917587 INB917587:ING917587 IWX917587:IXC917587 JGT917587:JGY917587 JQP917587:JQU917587 KAL917587:KAQ917587 KKH917587:KKM917587 KUD917587:KUI917587 LDZ917587:LEE917587 LNV917587:LOA917587 LXR917587:LXW917587 MHN917587:MHS917587 MRJ917587:MRO917587 NBF917587:NBK917587 NLB917587:NLG917587 NUX917587:NVC917587 OET917587:OEY917587 OOP917587:OOU917587 OYL917587:OYQ917587 PIH917587:PIM917587 PSD917587:PSI917587 QBZ917587:QCE917587 QLV917587:QMA917587 QVR917587:QVW917587 RFN917587:RFS917587 RPJ917587:RPO917587 RZF917587:RZK917587 SJB917587:SJG917587 SSX917587:STC917587 TCT917587:TCY917587 TMP917587:TMU917587 TWL917587:TWQ917587 UGH917587:UGM917587 UQD917587:UQI917587 UZZ917587:VAE917587 VJV917587:VKA917587 VTR917587:VTW917587 WDN917587:WDS917587 WNJ917587:WNO917587 WXF917587:WXK917587 AY983123:BD983123 KT983123:KY983123 UP983123:UU983123 AEL983123:AEQ983123 AOH983123:AOM983123 AYD983123:AYI983123 BHZ983123:BIE983123 BRV983123:BSA983123 CBR983123:CBW983123 CLN983123:CLS983123 CVJ983123:CVO983123 DFF983123:DFK983123 DPB983123:DPG983123 DYX983123:DZC983123 EIT983123:EIY983123 ESP983123:ESU983123 FCL983123:FCQ983123 FMH983123:FMM983123 FWD983123:FWI983123 GFZ983123:GGE983123 GPV983123:GQA983123 GZR983123:GZW983123 HJN983123:HJS983123 HTJ983123:HTO983123 IDF983123:IDK983123 INB983123:ING983123 IWX983123:IXC983123 JGT983123:JGY983123 JQP983123:JQU983123 KAL983123:KAQ983123 KKH983123:KKM983123 KUD983123:KUI983123 LDZ983123:LEE983123 LNV983123:LOA983123 LXR983123:LXW983123 MHN983123:MHS983123 MRJ983123:MRO983123 NBF983123:NBK983123 NLB983123:NLG983123 NUX983123:NVC983123 OET983123:OEY983123 OOP983123:OOU983123 OYL983123:OYQ983123 PIH983123:PIM983123 PSD983123:PSI983123 QBZ983123:QCE983123 QLV983123:QMA983123 QVR983123:QVW983123 RFN983123:RFS983123 RPJ983123:RPO983123 RZF983123:RZK983123 SJB983123:SJG983123 SSX983123:STC983123 TCT983123:TCY983123 TMP983123:TMU983123 TWL983123:TWQ983123 UGH983123:UGM983123 UQD983123:UQI983123 UZZ983123:VAE983123 VJV983123:VKA983123 VTR983123:VTW983123 WDN983123:WDS983123 WNJ983123:WNO983123 WXF983123:WXK983123" xr:uid="{00000000-0002-0000-0400-000002000000}">
      <formula1>"AM,PM"</formula1>
    </dataValidation>
    <dataValidation type="list" allowBlank="1" showInputMessage="1" showErrorMessage="1" sqref="WWH983061:WXW983061 JV21:LK21 TR21:VG21 ADN21:AFC21 ANJ21:AOY21 AXF21:AYU21 BHB21:BIQ21 BQX21:BSM21 CAT21:CCI21 CKP21:CME21 CUL21:CWA21 DEH21:DFW21 DOD21:DPS21 DXZ21:DZO21 EHV21:EJK21 ERR21:ETG21 FBN21:FDC21 FLJ21:FMY21 FVF21:FWU21 GFB21:GGQ21 GOX21:GQM21 GYT21:HAI21 HIP21:HKE21 HSL21:HUA21 ICH21:IDW21 IMD21:INS21 IVZ21:IXO21 JFV21:JHK21 JPR21:JRG21 JZN21:KBC21 KJJ21:KKY21 KTF21:KUU21 LDB21:LEQ21 LMX21:LOM21 LWT21:LYI21 MGP21:MIE21 MQL21:MSA21 NAH21:NBW21 NKD21:NLS21 NTZ21:NVO21 ODV21:OFK21 ONR21:OPG21 OXN21:OZC21 PHJ21:PIY21 PRF21:PSU21 QBB21:QCQ21 QKX21:QMM21 QUT21:QWI21 REP21:RGE21 ROL21:RQA21 RYH21:RZW21 SID21:SJS21 SRZ21:STO21 TBV21:TDK21 TLR21:TNG21 TVN21:TXC21 UFJ21:UGY21 UPF21:UQU21 UZB21:VAQ21 VIX21:VKM21 VST21:VUI21 WCP21:WEE21 WML21:WOA21 WWH21:WXW21 AA65557:BP65557 JV65557:LK65557 TR65557:VG65557 ADN65557:AFC65557 ANJ65557:AOY65557 AXF65557:AYU65557 BHB65557:BIQ65557 BQX65557:BSM65557 CAT65557:CCI65557 CKP65557:CME65557 CUL65557:CWA65557 DEH65557:DFW65557 DOD65557:DPS65557 DXZ65557:DZO65557 EHV65557:EJK65557 ERR65557:ETG65557 FBN65557:FDC65557 FLJ65557:FMY65557 FVF65557:FWU65557 GFB65557:GGQ65557 GOX65557:GQM65557 GYT65557:HAI65557 HIP65557:HKE65557 HSL65557:HUA65557 ICH65557:IDW65557 IMD65557:INS65557 IVZ65557:IXO65557 JFV65557:JHK65557 JPR65557:JRG65557 JZN65557:KBC65557 KJJ65557:KKY65557 KTF65557:KUU65557 LDB65557:LEQ65557 LMX65557:LOM65557 LWT65557:LYI65557 MGP65557:MIE65557 MQL65557:MSA65557 NAH65557:NBW65557 NKD65557:NLS65557 NTZ65557:NVO65557 ODV65557:OFK65557 ONR65557:OPG65557 OXN65557:OZC65557 PHJ65557:PIY65557 PRF65557:PSU65557 QBB65557:QCQ65557 QKX65557:QMM65557 QUT65557:QWI65557 REP65557:RGE65557 ROL65557:RQA65557 RYH65557:RZW65557 SID65557:SJS65557 SRZ65557:STO65557 TBV65557:TDK65557 TLR65557:TNG65557 TVN65557:TXC65557 UFJ65557:UGY65557 UPF65557:UQU65557 UZB65557:VAQ65557 VIX65557:VKM65557 VST65557:VUI65557 WCP65557:WEE65557 WML65557:WOA65557 WWH65557:WXW65557 AA131093:BP131093 JV131093:LK131093 TR131093:VG131093 ADN131093:AFC131093 ANJ131093:AOY131093 AXF131093:AYU131093 BHB131093:BIQ131093 BQX131093:BSM131093 CAT131093:CCI131093 CKP131093:CME131093 CUL131093:CWA131093 DEH131093:DFW131093 DOD131093:DPS131093 DXZ131093:DZO131093 EHV131093:EJK131093 ERR131093:ETG131093 FBN131093:FDC131093 FLJ131093:FMY131093 FVF131093:FWU131093 GFB131093:GGQ131093 GOX131093:GQM131093 GYT131093:HAI131093 HIP131093:HKE131093 HSL131093:HUA131093 ICH131093:IDW131093 IMD131093:INS131093 IVZ131093:IXO131093 JFV131093:JHK131093 JPR131093:JRG131093 JZN131093:KBC131093 KJJ131093:KKY131093 KTF131093:KUU131093 LDB131093:LEQ131093 LMX131093:LOM131093 LWT131093:LYI131093 MGP131093:MIE131093 MQL131093:MSA131093 NAH131093:NBW131093 NKD131093:NLS131093 NTZ131093:NVO131093 ODV131093:OFK131093 ONR131093:OPG131093 OXN131093:OZC131093 PHJ131093:PIY131093 PRF131093:PSU131093 QBB131093:QCQ131093 QKX131093:QMM131093 QUT131093:QWI131093 REP131093:RGE131093 ROL131093:RQA131093 RYH131093:RZW131093 SID131093:SJS131093 SRZ131093:STO131093 TBV131093:TDK131093 TLR131093:TNG131093 TVN131093:TXC131093 UFJ131093:UGY131093 UPF131093:UQU131093 UZB131093:VAQ131093 VIX131093:VKM131093 VST131093:VUI131093 WCP131093:WEE131093 WML131093:WOA131093 WWH131093:WXW131093 AA196629:BP196629 JV196629:LK196629 TR196629:VG196629 ADN196629:AFC196629 ANJ196629:AOY196629 AXF196629:AYU196629 BHB196629:BIQ196629 BQX196629:BSM196629 CAT196629:CCI196629 CKP196629:CME196629 CUL196629:CWA196629 DEH196629:DFW196629 DOD196629:DPS196629 DXZ196629:DZO196629 EHV196629:EJK196629 ERR196629:ETG196629 FBN196629:FDC196629 FLJ196629:FMY196629 FVF196629:FWU196629 GFB196629:GGQ196629 GOX196629:GQM196629 GYT196629:HAI196629 HIP196629:HKE196629 HSL196629:HUA196629 ICH196629:IDW196629 IMD196629:INS196629 IVZ196629:IXO196629 JFV196629:JHK196629 JPR196629:JRG196629 JZN196629:KBC196629 KJJ196629:KKY196629 KTF196629:KUU196629 LDB196629:LEQ196629 LMX196629:LOM196629 LWT196629:LYI196629 MGP196629:MIE196629 MQL196629:MSA196629 NAH196629:NBW196629 NKD196629:NLS196629 NTZ196629:NVO196629 ODV196629:OFK196629 ONR196629:OPG196629 OXN196629:OZC196629 PHJ196629:PIY196629 PRF196629:PSU196629 QBB196629:QCQ196629 QKX196629:QMM196629 QUT196629:QWI196629 REP196629:RGE196629 ROL196629:RQA196629 RYH196629:RZW196629 SID196629:SJS196629 SRZ196629:STO196629 TBV196629:TDK196629 TLR196629:TNG196629 TVN196629:TXC196629 UFJ196629:UGY196629 UPF196629:UQU196629 UZB196629:VAQ196629 VIX196629:VKM196629 VST196629:VUI196629 WCP196629:WEE196629 WML196629:WOA196629 WWH196629:WXW196629 AA262165:BP262165 JV262165:LK262165 TR262165:VG262165 ADN262165:AFC262165 ANJ262165:AOY262165 AXF262165:AYU262165 BHB262165:BIQ262165 BQX262165:BSM262165 CAT262165:CCI262165 CKP262165:CME262165 CUL262165:CWA262165 DEH262165:DFW262165 DOD262165:DPS262165 DXZ262165:DZO262165 EHV262165:EJK262165 ERR262165:ETG262165 FBN262165:FDC262165 FLJ262165:FMY262165 FVF262165:FWU262165 GFB262165:GGQ262165 GOX262165:GQM262165 GYT262165:HAI262165 HIP262165:HKE262165 HSL262165:HUA262165 ICH262165:IDW262165 IMD262165:INS262165 IVZ262165:IXO262165 JFV262165:JHK262165 JPR262165:JRG262165 JZN262165:KBC262165 KJJ262165:KKY262165 KTF262165:KUU262165 LDB262165:LEQ262165 LMX262165:LOM262165 LWT262165:LYI262165 MGP262165:MIE262165 MQL262165:MSA262165 NAH262165:NBW262165 NKD262165:NLS262165 NTZ262165:NVO262165 ODV262165:OFK262165 ONR262165:OPG262165 OXN262165:OZC262165 PHJ262165:PIY262165 PRF262165:PSU262165 QBB262165:QCQ262165 QKX262165:QMM262165 QUT262165:QWI262165 REP262165:RGE262165 ROL262165:RQA262165 RYH262165:RZW262165 SID262165:SJS262165 SRZ262165:STO262165 TBV262165:TDK262165 TLR262165:TNG262165 TVN262165:TXC262165 UFJ262165:UGY262165 UPF262165:UQU262165 UZB262165:VAQ262165 VIX262165:VKM262165 VST262165:VUI262165 WCP262165:WEE262165 WML262165:WOA262165 WWH262165:WXW262165 AA327701:BP327701 JV327701:LK327701 TR327701:VG327701 ADN327701:AFC327701 ANJ327701:AOY327701 AXF327701:AYU327701 BHB327701:BIQ327701 BQX327701:BSM327701 CAT327701:CCI327701 CKP327701:CME327701 CUL327701:CWA327701 DEH327701:DFW327701 DOD327701:DPS327701 DXZ327701:DZO327701 EHV327701:EJK327701 ERR327701:ETG327701 FBN327701:FDC327701 FLJ327701:FMY327701 FVF327701:FWU327701 GFB327701:GGQ327701 GOX327701:GQM327701 GYT327701:HAI327701 HIP327701:HKE327701 HSL327701:HUA327701 ICH327701:IDW327701 IMD327701:INS327701 IVZ327701:IXO327701 JFV327701:JHK327701 JPR327701:JRG327701 JZN327701:KBC327701 KJJ327701:KKY327701 KTF327701:KUU327701 LDB327701:LEQ327701 LMX327701:LOM327701 LWT327701:LYI327701 MGP327701:MIE327701 MQL327701:MSA327701 NAH327701:NBW327701 NKD327701:NLS327701 NTZ327701:NVO327701 ODV327701:OFK327701 ONR327701:OPG327701 OXN327701:OZC327701 PHJ327701:PIY327701 PRF327701:PSU327701 QBB327701:QCQ327701 QKX327701:QMM327701 QUT327701:QWI327701 REP327701:RGE327701 ROL327701:RQA327701 RYH327701:RZW327701 SID327701:SJS327701 SRZ327701:STO327701 TBV327701:TDK327701 TLR327701:TNG327701 TVN327701:TXC327701 UFJ327701:UGY327701 UPF327701:UQU327701 UZB327701:VAQ327701 VIX327701:VKM327701 VST327701:VUI327701 WCP327701:WEE327701 WML327701:WOA327701 WWH327701:WXW327701 AA393237:BP393237 JV393237:LK393237 TR393237:VG393237 ADN393237:AFC393237 ANJ393237:AOY393237 AXF393237:AYU393237 BHB393237:BIQ393237 BQX393237:BSM393237 CAT393237:CCI393237 CKP393237:CME393237 CUL393237:CWA393237 DEH393237:DFW393237 DOD393237:DPS393237 DXZ393237:DZO393237 EHV393237:EJK393237 ERR393237:ETG393237 FBN393237:FDC393237 FLJ393237:FMY393237 FVF393237:FWU393237 GFB393237:GGQ393237 GOX393237:GQM393237 GYT393237:HAI393237 HIP393237:HKE393237 HSL393237:HUA393237 ICH393237:IDW393237 IMD393237:INS393237 IVZ393237:IXO393237 JFV393237:JHK393237 JPR393237:JRG393237 JZN393237:KBC393237 KJJ393237:KKY393237 KTF393237:KUU393237 LDB393237:LEQ393237 LMX393237:LOM393237 LWT393237:LYI393237 MGP393237:MIE393237 MQL393237:MSA393237 NAH393237:NBW393237 NKD393237:NLS393237 NTZ393237:NVO393237 ODV393237:OFK393237 ONR393237:OPG393237 OXN393237:OZC393237 PHJ393237:PIY393237 PRF393237:PSU393237 QBB393237:QCQ393237 QKX393237:QMM393237 QUT393237:QWI393237 REP393237:RGE393237 ROL393237:RQA393237 RYH393237:RZW393237 SID393237:SJS393237 SRZ393237:STO393237 TBV393237:TDK393237 TLR393237:TNG393237 TVN393237:TXC393237 UFJ393237:UGY393237 UPF393237:UQU393237 UZB393237:VAQ393237 VIX393237:VKM393237 VST393237:VUI393237 WCP393237:WEE393237 WML393237:WOA393237 WWH393237:WXW393237 AA458773:BP458773 JV458773:LK458773 TR458773:VG458773 ADN458773:AFC458773 ANJ458773:AOY458773 AXF458773:AYU458773 BHB458773:BIQ458773 BQX458773:BSM458773 CAT458773:CCI458773 CKP458773:CME458773 CUL458773:CWA458773 DEH458773:DFW458773 DOD458773:DPS458773 DXZ458773:DZO458773 EHV458773:EJK458773 ERR458773:ETG458773 FBN458773:FDC458773 FLJ458773:FMY458773 FVF458773:FWU458773 GFB458773:GGQ458773 GOX458773:GQM458773 GYT458773:HAI458773 HIP458773:HKE458773 HSL458773:HUA458773 ICH458773:IDW458773 IMD458773:INS458773 IVZ458773:IXO458773 JFV458773:JHK458773 JPR458773:JRG458773 JZN458773:KBC458773 KJJ458773:KKY458773 KTF458773:KUU458773 LDB458773:LEQ458773 LMX458773:LOM458773 LWT458773:LYI458773 MGP458773:MIE458773 MQL458773:MSA458773 NAH458773:NBW458773 NKD458773:NLS458773 NTZ458773:NVO458773 ODV458773:OFK458773 ONR458773:OPG458773 OXN458773:OZC458773 PHJ458773:PIY458773 PRF458773:PSU458773 QBB458773:QCQ458773 QKX458773:QMM458773 QUT458773:QWI458773 REP458773:RGE458773 ROL458773:RQA458773 RYH458773:RZW458773 SID458773:SJS458773 SRZ458773:STO458773 TBV458773:TDK458773 TLR458773:TNG458773 TVN458773:TXC458773 UFJ458773:UGY458773 UPF458773:UQU458773 UZB458773:VAQ458773 VIX458773:VKM458773 VST458773:VUI458773 WCP458773:WEE458773 WML458773:WOA458773 WWH458773:WXW458773 AA524309:BP524309 JV524309:LK524309 TR524309:VG524309 ADN524309:AFC524309 ANJ524309:AOY524309 AXF524309:AYU524309 BHB524309:BIQ524309 BQX524309:BSM524309 CAT524309:CCI524309 CKP524309:CME524309 CUL524309:CWA524309 DEH524309:DFW524309 DOD524309:DPS524309 DXZ524309:DZO524309 EHV524309:EJK524309 ERR524309:ETG524309 FBN524309:FDC524309 FLJ524309:FMY524309 FVF524309:FWU524309 GFB524309:GGQ524309 GOX524309:GQM524309 GYT524309:HAI524309 HIP524309:HKE524309 HSL524309:HUA524309 ICH524309:IDW524309 IMD524309:INS524309 IVZ524309:IXO524309 JFV524309:JHK524309 JPR524309:JRG524309 JZN524309:KBC524309 KJJ524309:KKY524309 KTF524309:KUU524309 LDB524309:LEQ524309 LMX524309:LOM524309 LWT524309:LYI524309 MGP524309:MIE524309 MQL524309:MSA524309 NAH524309:NBW524309 NKD524309:NLS524309 NTZ524309:NVO524309 ODV524309:OFK524309 ONR524309:OPG524309 OXN524309:OZC524309 PHJ524309:PIY524309 PRF524309:PSU524309 QBB524309:QCQ524309 QKX524309:QMM524309 QUT524309:QWI524309 REP524309:RGE524309 ROL524309:RQA524309 RYH524309:RZW524309 SID524309:SJS524309 SRZ524309:STO524309 TBV524309:TDK524309 TLR524309:TNG524309 TVN524309:TXC524309 UFJ524309:UGY524309 UPF524309:UQU524309 UZB524309:VAQ524309 VIX524309:VKM524309 VST524309:VUI524309 WCP524309:WEE524309 WML524309:WOA524309 WWH524309:WXW524309 AA589845:BP589845 JV589845:LK589845 TR589845:VG589845 ADN589845:AFC589845 ANJ589845:AOY589845 AXF589845:AYU589845 BHB589845:BIQ589845 BQX589845:BSM589845 CAT589845:CCI589845 CKP589845:CME589845 CUL589845:CWA589845 DEH589845:DFW589845 DOD589845:DPS589845 DXZ589845:DZO589845 EHV589845:EJK589845 ERR589845:ETG589845 FBN589845:FDC589845 FLJ589845:FMY589845 FVF589845:FWU589845 GFB589845:GGQ589845 GOX589845:GQM589845 GYT589845:HAI589845 HIP589845:HKE589845 HSL589845:HUA589845 ICH589845:IDW589845 IMD589845:INS589845 IVZ589845:IXO589845 JFV589845:JHK589845 JPR589845:JRG589845 JZN589845:KBC589845 KJJ589845:KKY589845 KTF589845:KUU589845 LDB589845:LEQ589845 LMX589845:LOM589845 LWT589845:LYI589845 MGP589845:MIE589845 MQL589845:MSA589845 NAH589845:NBW589845 NKD589845:NLS589845 NTZ589845:NVO589845 ODV589845:OFK589845 ONR589845:OPG589845 OXN589845:OZC589845 PHJ589845:PIY589845 PRF589845:PSU589845 QBB589845:QCQ589845 QKX589845:QMM589845 QUT589845:QWI589845 REP589845:RGE589845 ROL589845:RQA589845 RYH589845:RZW589845 SID589845:SJS589845 SRZ589845:STO589845 TBV589845:TDK589845 TLR589845:TNG589845 TVN589845:TXC589845 UFJ589845:UGY589845 UPF589845:UQU589845 UZB589845:VAQ589845 VIX589845:VKM589845 VST589845:VUI589845 WCP589845:WEE589845 WML589845:WOA589845 WWH589845:WXW589845 AA655381:BP655381 JV655381:LK655381 TR655381:VG655381 ADN655381:AFC655381 ANJ655381:AOY655381 AXF655381:AYU655381 BHB655381:BIQ655381 BQX655381:BSM655381 CAT655381:CCI655381 CKP655381:CME655381 CUL655381:CWA655381 DEH655381:DFW655381 DOD655381:DPS655381 DXZ655381:DZO655381 EHV655381:EJK655381 ERR655381:ETG655381 FBN655381:FDC655381 FLJ655381:FMY655381 FVF655381:FWU655381 GFB655381:GGQ655381 GOX655381:GQM655381 GYT655381:HAI655381 HIP655381:HKE655381 HSL655381:HUA655381 ICH655381:IDW655381 IMD655381:INS655381 IVZ655381:IXO655381 JFV655381:JHK655381 JPR655381:JRG655381 JZN655381:KBC655381 KJJ655381:KKY655381 KTF655381:KUU655381 LDB655381:LEQ655381 LMX655381:LOM655381 LWT655381:LYI655381 MGP655381:MIE655381 MQL655381:MSA655381 NAH655381:NBW655381 NKD655381:NLS655381 NTZ655381:NVO655381 ODV655381:OFK655381 ONR655381:OPG655381 OXN655381:OZC655381 PHJ655381:PIY655381 PRF655381:PSU655381 QBB655381:QCQ655381 QKX655381:QMM655381 QUT655381:QWI655381 REP655381:RGE655381 ROL655381:RQA655381 RYH655381:RZW655381 SID655381:SJS655381 SRZ655381:STO655381 TBV655381:TDK655381 TLR655381:TNG655381 TVN655381:TXC655381 UFJ655381:UGY655381 UPF655381:UQU655381 UZB655381:VAQ655381 VIX655381:VKM655381 VST655381:VUI655381 WCP655381:WEE655381 WML655381:WOA655381 WWH655381:WXW655381 AA720917:BP720917 JV720917:LK720917 TR720917:VG720917 ADN720917:AFC720917 ANJ720917:AOY720917 AXF720917:AYU720917 BHB720917:BIQ720917 BQX720917:BSM720917 CAT720917:CCI720917 CKP720917:CME720917 CUL720917:CWA720917 DEH720917:DFW720917 DOD720917:DPS720917 DXZ720917:DZO720917 EHV720917:EJK720917 ERR720917:ETG720917 FBN720917:FDC720917 FLJ720917:FMY720917 FVF720917:FWU720917 GFB720917:GGQ720917 GOX720917:GQM720917 GYT720917:HAI720917 HIP720917:HKE720917 HSL720917:HUA720917 ICH720917:IDW720917 IMD720917:INS720917 IVZ720917:IXO720917 JFV720917:JHK720917 JPR720917:JRG720917 JZN720917:KBC720917 KJJ720917:KKY720917 KTF720917:KUU720917 LDB720917:LEQ720917 LMX720917:LOM720917 LWT720917:LYI720917 MGP720917:MIE720917 MQL720917:MSA720917 NAH720917:NBW720917 NKD720917:NLS720917 NTZ720917:NVO720917 ODV720917:OFK720917 ONR720917:OPG720917 OXN720917:OZC720917 PHJ720917:PIY720917 PRF720917:PSU720917 QBB720917:QCQ720917 QKX720917:QMM720917 QUT720917:QWI720917 REP720917:RGE720917 ROL720917:RQA720917 RYH720917:RZW720917 SID720917:SJS720917 SRZ720917:STO720917 TBV720917:TDK720917 TLR720917:TNG720917 TVN720917:TXC720917 UFJ720917:UGY720917 UPF720917:UQU720917 UZB720917:VAQ720917 VIX720917:VKM720917 VST720917:VUI720917 WCP720917:WEE720917 WML720917:WOA720917 WWH720917:WXW720917 AA786453:BP786453 JV786453:LK786453 TR786453:VG786453 ADN786453:AFC786453 ANJ786453:AOY786453 AXF786453:AYU786453 BHB786453:BIQ786453 BQX786453:BSM786453 CAT786453:CCI786453 CKP786453:CME786453 CUL786453:CWA786453 DEH786453:DFW786453 DOD786453:DPS786453 DXZ786453:DZO786453 EHV786453:EJK786453 ERR786453:ETG786453 FBN786453:FDC786453 FLJ786453:FMY786453 FVF786453:FWU786453 GFB786453:GGQ786453 GOX786453:GQM786453 GYT786453:HAI786453 HIP786453:HKE786453 HSL786453:HUA786453 ICH786453:IDW786453 IMD786453:INS786453 IVZ786453:IXO786453 JFV786453:JHK786453 JPR786453:JRG786453 JZN786453:KBC786453 KJJ786453:KKY786453 KTF786453:KUU786453 LDB786453:LEQ786453 LMX786453:LOM786453 LWT786453:LYI786453 MGP786453:MIE786453 MQL786453:MSA786453 NAH786453:NBW786453 NKD786453:NLS786453 NTZ786453:NVO786453 ODV786453:OFK786453 ONR786453:OPG786453 OXN786453:OZC786453 PHJ786453:PIY786453 PRF786453:PSU786453 QBB786453:QCQ786453 QKX786453:QMM786453 QUT786453:QWI786453 REP786453:RGE786453 ROL786453:RQA786453 RYH786453:RZW786453 SID786453:SJS786453 SRZ786453:STO786453 TBV786453:TDK786453 TLR786453:TNG786453 TVN786453:TXC786453 UFJ786453:UGY786453 UPF786453:UQU786453 UZB786453:VAQ786453 VIX786453:VKM786453 VST786453:VUI786453 WCP786453:WEE786453 WML786453:WOA786453 WWH786453:WXW786453 AA851989:BP851989 JV851989:LK851989 TR851989:VG851989 ADN851989:AFC851989 ANJ851989:AOY851989 AXF851989:AYU851989 BHB851989:BIQ851989 BQX851989:BSM851989 CAT851989:CCI851989 CKP851989:CME851989 CUL851989:CWA851989 DEH851989:DFW851989 DOD851989:DPS851989 DXZ851989:DZO851989 EHV851989:EJK851989 ERR851989:ETG851989 FBN851989:FDC851989 FLJ851989:FMY851989 FVF851989:FWU851989 GFB851989:GGQ851989 GOX851989:GQM851989 GYT851989:HAI851989 HIP851989:HKE851989 HSL851989:HUA851989 ICH851989:IDW851989 IMD851989:INS851989 IVZ851989:IXO851989 JFV851989:JHK851989 JPR851989:JRG851989 JZN851989:KBC851989 KJJ851989:KKY851989 KTF851989:KUU851989 LDB851989:LEQ851989 LMX851989:LOM851989 LWT851989:LYI851989 MGP851989:MIE851989 MQL851989:MSA851989 NAH851989:NBW851989 NKD851989:NLS851989 NTZ851989:NVO851989 ODV851989:OFK851989 ONR851989:OPG851989 OXN851989:OZC851989 PHJ851989:PIY851989 PRF851989:PSU851989 QBB851989:QCQ851989 QKX851989:QMM851989 QUT851989:QWI851989 REP851989:RGE851989 ROL851989:RQA851989 RYH851989:RZW851989 SID851989:SJS851989 SRZ851989:STO851989 TBV851989:TDK851989 TLR851989:TNG851989 TVN851989:TXC851989 UFJ851989:UGY851989 UPF851989:UQU851989 UZB851989:VAQ851989 VIX851989:VKM851989 VST851989:VUI851989 WCP851989:WEE851989 WML851989:WOA851989 WWH851989:WXW851989 AA917525:BP917525 JV917525:LK917525 TR917525:VG917525 ADN917525:AFC917525 ANJ917525:AOY917525 AXF917525:AYU917525 BHB917525:BIQ917525 BQX917525:BSM917525 CAT917525:CCI917525 CKP917525:CME917525 CUL917525:CWA917525 DEH917525:DFW917525 DOD917525:DPS917525 DXZ917525:DZO917525 EHV917525:EJK917525 ERR917525:ETG917525 FBN917525:FDC917525 FLJ917525:FMY917525 FVF917525:FWU917525 GFB917525:GGQ917525 GOX917525:GQM917525 GYT917525:HAI917525 HIP917525:HKE917525 HSL917525:HUA917525 ICH917525:IDW917525 IMD917525:INS917525 IVZ917525:IXO917525 JFV917525:JHK917525 JPR917525:JRG917525 JZN917525:KBC917525 KJJ917525:KKY917525 KTF917525:KUU917525 LDB917525:LEQ917525 LMX917525:LOM917525 LWT917525:LYI917525 MGP917525:MIE917525 MQL917525:MSA917525 NAH917525:NBW917525 NKD917525:NLS917525 NTZ917525:NVO917525 ODV917525:OFK917525 ONR917525:OPG917525 OXN917525:OZC917525 PHJ917525:PIY917525 PRF917525:PSU917525 QBB917525:QCQ917525 QKX917525:QMM917525 QUT917525:QWI917525 REP917525:RGE917525 ROL917525:RQA917525 RYH917525:RZW917525 SID917525:SJS917525 SRZ917525:STO917525 TBV917525:TDK917525 TLR917525:TNG917525 TVN917525:TXC917525 UFJ917525:UGY917525 UPF917525:UQU917525 UZB917525:VAQ917525 VIX917525:VKM917525 VST917525:VUI917525 WCP917525:WEE917525 WML917525:WOA917525 WWH917525:WXW917525 AA983061:BP983061 JV983061:LK983061 TR983061:VG983061 ADN983061:AFC983061 ANJ983061:AOY983061 AXF983061:AYU983061 BHB983061:BIQ983061 BQX983061:BSM983061 CAT983061:CCI983061 CKP983061:CME983061 CUL983061:CWA983061 DEH983061:DFW983061 DOD983061:DPS983061 DXZ983061:DZO983061 EHV983061:EJK983061 ERR983061:ETG983061 FBN983061:FDC983061 FLJ983061:FMY983061 FVF983061:FWU983061 GFB983061:GGQ983061 GOX983061:GQM983061 GYT983061:HAI983061 HIP983061:HKE983061 HSL983061:HUA983061 ICH983061:IDW983061 IMD983061:INS983061 IVZ983061:IXO983061 JFV983061:JHK983061 JPR983061:JRG983061 JZN983061:KBC983061 KJJ983061:KKY983061 KTF983061:KUU983061 LDB983061:LEQ983061 LMX983061:LOM983061 LWT983061:LYI983061 MGP983061:MIE983061 MQL983061:MSA983061 NAH983061:NBW983061 NKD983061:NLS983061 NTZ983061:NVO983061 ODV983061:OFK983061 ONR983061:OPG983061 OXN983061:OZC983061 PHJ983061:PIY983061 PRF983061:PSU983061 QBB983061:QCQ983061 QKX983061:QMM983061 QUT983061:QWI983061 REP983061:RGE983061 ROL983061:RQA983061 RYH983061:RZW983061 SID983061:SJS983061 SRZ983061:STO983061 TBV983061:TDK983061 TLR983061:TNG983061 TVN983061:TXC983061 UFJ983061:UGY983061 UPF983061:UQU983061 UZB983061:VAQ983061 VIX983061:VKM983061 VST983061:VUI983061 WCP983061:WEE983061 WML983061:WOA983061" xr:uid="{00000000-0002-0000-0400-000003000000}">
      <formula1>"Person to person, Unknown"</formula1>
    </dataValidation>
    <dataValidation type="whole" operator="greaterThanOrEqual" allowBlank="1" showInputMessage="1" showErrorMessage="1" sqref="AO81:AR81 KJ81:KM81 UF81:UI81 AEB81:AEE81 ANX81:AOA81 AXT81:AXW81 BHP81:BHS81 BRL81:BRO81 CBH81:CBK81 CLD81:CLG81 CUZ81:CVC81 DEV81:DEY81 DOR81:DOU81 DYN81:DYQ81 EIJ81:EIM81 ESF81:ESI81 FCB81:FCE81 FLX81:FMA81 FVT81:FVW81 GFP81:GFS81 GPL81:GPO81 GZH81:GZK81 HJD81:HJG81 HSZ81:HTC81 ICV81:ICY81 IMR81:IMU81 IWN81:IWQ81 JGJ81:JGM81 JQF81:JQI81 KAB81:KAE81 KJX81:KKA81 KTT81:KTW81 LDP81:LDS81 LNL81:LNO81 LXH81:LXK81 MHD81:MHG81 MQZ81:MRC81 NAV81:NAY81 NKR81:NKU81 NUN81:NUQ81 OEJ81:OEM81 OOF81:OOI81 OYB81:OYE81 PHX81:PIA81 PRT81:PRW81 QBP81:QBS81 QLL81:QLO81 QVH81:QVK81 RFD81:RFG81 ROZ81:RPC81 RYV81:RYY81 SIR81:SIU81 SSN81:SSQ81 TCJ81:TCM81 TMF81:TMI81 TWB81:TWE81 UFX81:UGA81 UPT81:UPW81 UZP81:UZS81 VJL81:VJO81 VTH81:VTK81 WDD81:WDG81 WMZ81:WNC81 WWV81:WWY81 AO65617:AR65617 KJ65617:KM65617 UF65617:UI65617 AEB65617:AEE65617 ANX65617:AOA65617 AXT65617:AXW65617 BHP65617:BHS65617 BRL65617:BRO65617 CBH65617:CBK65617 CLD65617:CLG65617 CUZ65617:CVC65617 DEV65617:DEY65617 DOR65617:DOU65617 DYN65617:DYQ65617 EIJ65617:EIM65617 ESF65617:ESI65617 FCB65617:FCE65617 FLX65617:FMA65617 FVT65617:FVW65617 GFP65617:GFS65617 GPL65617:GPO65617 GZH65617:GZK65617 HJD65617:HJG65617 HSZ65617:HTC65617 ICV65617:ICY65617 IMR65617:IMU65617 IWN65617:IWQ65617 JGJ65617:JGM65617 JQF65617:JQI65617 KAB65617:KAE65617 KJX65617:KKA65617 KTT65617:KTW65617 LDP65617:LDS65617 LNL65617:LNO65617 LXH65617:LXK65617 MHD65617:MHG65617 MQZ65617:MRC65617 NAV65617:NAY65617 NKR65617:NKU65617 NUN65617:NUQ65617 OEJ65617:OEM65617 OOF65617:OOI65617 OYB65617:OYE65617 PHX65617:PIA65617 PRT65617:PRW65617 QBP65617:QBS65617 QLL65617:QLO65617 QVH65617:QVK65617 RFD65617:RFG65617 ROZ65617:RPC65617 RYV65617:RYY65617 SIR65617:SIU65617 SSN65617:SSQ65617 TCJ65617:TCM65617 TMF65617:TMI65617 TWB65617:TWE65617 UFX65617:UGA65617 UPT65617:UPW65617 UZP65617:UZS65617 VJL65617:VJO65617 VTH65617:VTK65617 WDD65617:WDG65617 WMZ65617:WNC65617 WWV65617:WWY65617 AO131153:AR131153 KJ131153:KM131153 UF131153:UI131153 AEB131153:AEE131153 ANX131153:AOA131153 AXT131153:AXW131153 BHP131153:BHS131153 BRL131153:BRO131153 CBH131153:CBK131153 CLD131153:CLG131153 CUZ131153:CVC131153 DEV131153:DEY131153 DOR131153:DOU131153 DYN131153:DYQ131153 EIJ131153:EIM131153 ESF131153:ESI131153 FCB131153:FCE131153 FLX131153:FMA131153 FVT131153:FVW131153 GFP131153:GFS131153 GPL131153:GPO131153 GZH131153:GZK131153 HJD131153:HJG131153 HSZ131153:HTC131153 ICV131153:ICY131153 IMR131153:IMU131153 IWN131153:IWQ131153 JGJ131153:JGM131153 JQF131153:JQI131153 KAB131153:KAE131153 KJX131153:KKA131153 KTT131153:KTW131153 LDP131153:LDS131153 LNL131153:LNO131153 LXH131153:LXK131153 MHD131153:MHG131153 MQZ131153:MRC131153 NAV131153:NAY131153 NKR131153:NKU131153 NUN131153:NUQ131153 OEJ131153:OEM131153 OOF131153:OOI131153 OYB131153:OYE131153 PHX131153:PIA131153 PRT131153:PRW131153 QBP131153:QBS131153 QLL131153:QLO131153 QVH131153:QVK131153 RFD131153:RFG131153 ROZ131153:RPC131153 RYV131153:RYY131153 SIR131153:SIU131153 SSN131153:SSQ131153 TCJ131153:TCM131153 TMF131153:TMI131153 TWB131153:TWE131153 UFX131153:UGA131153 UPT131153:UPW131153 UZP131153:UZS131153 VJL131153:VJO131153 VTH131153:VTK131153 WDD131153:WDG131153 WMZ131153:WNC131153 WWV131153:WWY131153 AO196689:AR196689 KJ196689:KM196689 UF196689:UI196689 AEB196689:AEE196689 ANX196689:AOA196689 AXT196689:AXW196689 BHP196689:BHS196689 BRL196689:BRO196689 CBH196689:CBK196689 CLD196689:CLG196689 CUZ196689:CVC196689 DEV196689:DEY196689 DOR196689:DOU196689 DYN196689:DYQ196689 EIJ196689:EIM196689 ESF196689:ESI196689 FCB196689:FCE196689 FLX196689:FMA196689 FVT196689:FVW196689 GFP196689:GFS196689 GPL196689:GPO196689 GZH196689:GZK196689 HJD196689:HJG196689 HSZ196689:HTC196689 ICV196689:ICY196689 IMR196689:IMU196689 IWN196689:IWQ196689 JGJ196689:JGM196689 JQF196689:JQI196689 KAB196689:KAE196689 KJX196689:KKA196689 KTT196689:KTW196689 LDP196689:LDS196689 LNL196689:LNO196689 LXH196689:LXK196689 MHD196689:MHG196689 MQZ196689:MRC196689 NAV196689:NAY196689 NKR196689:NKU196689 NUN196689:NUQ196689 OEJ196689:OEM196689 OOF196689:OOI196689 OYB196689:OYE196689 PHX196689:PIA196689 PRT196689:PRW196689 QBP196689:QBS196689 QLL196689:QLO196689 QVH196689:QVK196689 RFD196689:RFG196689 ROZ196689:RPC196689 RYV196689:RYY196689 SIR196689:SIU196689 SSN196689:SSQ196689 TCJ196689:TCM196689 TMF196689:TMI196689 TWB196689:TWE196689 UFX196689:UGA196689 UPT196689:UPW196689 UZP196689:UZS196689 VJL196689:VJO196689 VTH196689:VTK196689 WDD196689:WDG196689 WMZ196689:WNC196689 WWV196689:WWY196689 AO262225:AR262225 KJ262225:KM262225 UF262225:UI262225 AEB262225:AEE262225 ANX262225:AOA262225 AXT262225:AXW262225 BHP262225:BHS262225 BRL262225:BRO262225 CBH262225:CBK262225 CLD262225:CLG262225 CUZ262225:CVC262225 DEV262225:DEY262225 DOR262225:DOU262225 DYN262225:DYQ262225 EIJ262225:EIM262225 ESF262225:ESI262225 FCB262225:FCE262225 FLX262225:FMA262225 FVT262225:FVW262225 GFP262225:GFS262225 GPL262225:GPO262225 GZH262225:GZK262225 HJD262225:HJG262225 HSZ262225:HTC262225 ICV262225:ICY262225 IMR262225:IMU262225 IWN262225:IWQ262225 JGJ262225:JGM262225 JQF262225:JQI262225 KAB262225:KAE262225 KJX262225:KKA262225 KTT262225:KTW262225 LDP262225:LDS262225 LNL262225:LNO262225 LXH262225:LXK262225 MHD262225:MHG262225 MQZ262225:MRC262225 NAV262225:NAY262225 NKR262225:NKU262225 NUN262225:NUQ262225 OEJ262225:OEM262225 OOF262225:OOI262225 OYB262225:OYE262225 PHX262225:PIA262225 PRT262225:PRW262225 QBP262225:QBS262225 QLL262225:QLO262225 QVH262225:QVK262225 RFD262225:RFG262225 ROZ262225:RPC262225 RYV262225:RYY262225 SIR262225:SIU262225 SSN262225:SSQ262225 TCJ262225:TCM262225 TMF262225:TMI262225 TWB262225:TWE262225 UFX262225:UGA262225 UPT262225:UPW262225 UZP262225:UZS262225 VJL262225:VJO262225 VTH262225:VTK262225 WDD262225:WDG262225 WMZ262225:WNC262225 WWV262225:WWY262225 AO327761:AR327761 KJ327761:KM327761 UF327761:UI327761 AEB327761:AEE327761 ANX327761:AOA327761 AXT327761:AXW327761 BHP327761:BHS327761 BRL327761:BRO327761 CBH327761:CBK327761 CLD327761:CLG327761 CUZ327761:CVC327761 DEV327761:DEY327761 DOR327761:DOU327761 DYN327761:DYQ327761 EIJ327761:EIM327761 ESF327761:ESI327761 FCB327761:FCE327761 FLX327761:FMA327761 FVT327761:FVW327761 GFP327761:GFS327761 GPL327761:GPO327761 GZH327761:GZK327761 HJD327761:HJG327761 HSZ327761:HTC327761 ICV327761:ICY327761 IMR327761:IMU327761 IWN327761:IWQ327761 JGJ327761:JGM327761 JQF327761:JQI327761 KAB327761:KAE327761 KJX327761:KKA327761 KTT327761:KTW327761 LDP327761:LDS327761 LNL327761:LNO327761 LXH327761:LXK327761 MHD327761:MHG327761 MQZ327761:MRC327761 NAV327761:NAY327761 NKR327761:NKU327761 NUN327761:NUQ327761 OEJ327761:OEM327761 OOF327761:OOI327761 OYB327761:OYE327761 PHX327761:PIA327761 PRT327761:PRW327761 QBP327761:QBS327761 QLL327761:QLO327761 QVH327761:QVK327761 RFD327761:RFG327761 ROZ327761:RPC327761 RYV327761:RYY327761 SIR327761:SIU327761 SSN327761:SSQ327761 TCJ327761:TCM327761 TMF327761:TMI327761 TWB327761:TWE327761 UFX327761:UGA327761 UPT327761:UPW327761 UZP327761:UZS327761 VJL327761:VJO327761 VTH327761:VTK327761 WDD327761:WDG327761 WMZ327761:WNC327761 WWV327761:WWY327761 AO393297:AR393297 KJ393297:KM393297 UF393297:UI393297 AEB393297:AEE393297 ANX393297:AOA393297 AXT393297:AXW393297 BHP393297:BHS393297 BRL393297:BRO393297 CBH393297:CBK393297 CLD393297:CLG393297 CUZ393297:CVC393297 DEV393297:DEY393297 DOR393297:DOU393297 DYN393297:DYQ393297 EIJ393297:EIM393297 ESF393297:ESI393297 FCB393297:FCE393297 FLX393297:FMA393297 FVT393297:FVW393297 GFP393297:GFS393297 GPL393297:GPO393297 GZH393297:GZK393297 HJD393297:HJG393297 HSZ393297:HTC393297 ICV393297:ICY393297 IMR393297:IMU393297 IWN393297:IWQ393297 JGJ393297:JGM393297 JQF393297:JQI393297 KAB393297:KAE393297 KJX393297:KKA393297 KTT393297:KTW393297 LDP393297:LDS393297 LNL393297:LNO393297 LXH393297:LXK393297 MHD393297:MHG393297 MQZ393297:MRC393297 NAV393297:NAY393297 NKR393297:NKU393297 NUN393297:NUQ393297 OEJ393297:OEM393297 OOF393297:OOI393297 OYB393297:OYE393297 PHX393297:PIA393297 PRT393297:PRW393297 QBP393297:QBS393297 QLL393297:QLO393297 QVH393297:QVK393297 RFD393297:RFG393297 ROZ393297:RPC393297 RYV393297:RYY393297 SIR393297:SIU393297 SSN393297:SSQ393297 TCJ393297:TCM393297 TMF393297:TMI393297 TWB393297:TWE393297 UFX393297:UGA393297 UPT393297:UPW393297 UZP393297:UZS393297 VJL393297:VJO393297 VTH393297:VTK393297 WDD393297:WDG393297 WMZ393297:WNC393297 WWV393297:WWY393297 AO458833:AR458833 KJ458833:KM458833 UF458833:UI458833 AEB458833:AEE458833 ANX458833:AOA458833 AXT458833:AXW458833 BHP458833:BHS458833 BRL458833:BRO458833 CBH458833:CBK458833 CLD458833:CLG458833 CUZ458833:CVC458833 DEV458833:DEY458833 DOR458833:DOU458833 DYN458833:DYQ458833 EIJ458833:EIM458833 ESF458833:ESI458833 FCB458833:FCE458833 FLX458833:FMA458833 FVT458833:FVW458833 GFP458833:GFS458833 GPL458833:GPO458833 GZH458833:GZK458833 HJD458833:HJG458833 HSZ458833:HTC458833 ICV458833:ICY458833 IMR458833:IMU458833 IWN458833:IWQ458833 JGJ458833:JGM458833 JQF458833:JQI458833 KAB458833:KAE458833 KJX458833:KKA458833 KTT458833:KTW458833 LDP458833:LDS458833 LNL458833:LNO458833 LXH458833:LXK458833 MHD458833:MHG458833 MQZ458833:MRC458833 NAV458833:NAY458833 NKR458833:NKU458833 NUN458833:NUQ458833 OEJ458833:OEM458833 OOF458833:OOI458833 OYB458833:OYE458833 PHX458833:PIA458833 PRT458833:PRW458833 QBP458833:QBS458833 QLL458833:QLO458833 QVH458833:QVK458833 RFD458833:RFG458833 ROZ458833:RPC458833 RYV458833:RYY458833 SIR458833:SIU458833 SSN458833:SSQ458833 TCJ458833:TCM458833 TMF458833:TMI458833 TWB458833:TWE458833 UFX458833:UGA458833 UPT458833:UPW458833 UZP458833:UZS458833 VJL458833:VJO458833 VTH458833:VTK458833 WDD458833:WDG458833 WMZ458833:WNC458833 WWV458833:WWY458833 AO524369:AR524369 KJ524369:KM524369 UF524369:UI524369 AEB524369:AEE524369 ANX524369:AOA524369 AXT524369:AXW524369 BHP524369:BHS524369 BRL524369:BRO524369 CBH524369:CBK524369 CLD524369:CLG524369 CUZ524369:CVC524369 DEV524369:DEY524369 DOR524369:DOU524369 DYN524369:DYQ524369 EIJ524369:EIM524369 ESF524369:ESI524369 FCB524369:FCE524369 FLX524369:FMA524369 FVT524369:FVW524369 GFP524369:GFS524369 GPL524369:GPO524369 GZH524369:GZK524369 HJD524369:HJG524369 HSZ524369:HTC524369 ICV524369:ICY524369 IMR524369:IMU524369 IWN524369:IWQ524369 JGJ524369:JGM524369 JQF524369:JQI524369 KAB524369:KAE524369 KJX524369:KKA524369 KTT524369:KTW524369 LDP524369:LDS524369 LNL524369:LNO524369 LXH524369:LXK524369 MHD524369:MHG524369 MQZ524369:MRC524369 NAV524369:NAY524369 NKR524369:NKU524369 NUN524369:NUQ524369 OEJ524369:OEM524369 OOF524369:OOI524369 OYB524369:OYE524369 PHX524369:PIA524369 PRT524369:PRW524369 QBP524369:QBS524369 QLL524369:QLO524369 QVH524369:QVK524369 RFD524369:RFG524369 ROZ524369:RPC524369 RYV524369:RYY524369 SIR524369:SIU524369 SSN524369:SSQ524369 TCJ524369:TCM524369 TMF524369:TMI524369 TWB524369:TWE524369 UFX524369:UGA524369 UPT524369:UPW524369 UZP524369:UZS524369 VJL524369:VJO524369 VTH524369:VTK524369 WDD524369:WDG524369 WMZ524369:WNC524369 WWV524369:WWY524369 AO589905:AR589905 KJ589905:KM589905 UF589905:UI589905 AEB589905:AEE589905 ANX589905:AOA589905 AXT589905:AXW589905 BHP589905:BHS589905 BRL589905:BRO589905 CBH589905:CBK589905 CLD589905:CLG589905 CUZ589905:CVC589905 DEV589905:DEY589905 DOR589905:DOU589905 DYN589905:DYQ589905 EIJ589905:EIM589905 ESF589905:ESI589905 FCB589905:FCE589905 FLX589905:FMA589905 FVT589905:FVW589905 GFP589905:GFS589905 GPL589905:GPO589905 GZH589905:GZK589905 HJD589905:HJG589905 HSZ589905:HTC589905 ICV589905:ICY589905 IMR589905:IMU589905 IWN589905:IWQ589905 JGJ589905:JGM589905 JQF589905:JQI589905 KAB589905:KAE589905 KJX589905:KKA589905 KTT589905:KTW589905 LDP589905:LDS589905 LNL589905:LNO589905 LXH589905:LXK589905 MHD589905:MHG589905 MQZ589905:MRC589905 NAV589905:NAY589905 NKR589905:NKU589905 NUN589905:NUQ589905 OEJ589905:OEM589905 OOF589905:OOI589905 OYB589905:OYE589905 PHX589905:PIA589905 PRT589905:PRW589905 QBP589905:QBS589905 QLL589905:QLO589905 QVH589905:QVK589905 RFD589905:RFG589905 ROZ589905:RPC589905 RYV589905:RYY589905 SIR589905:SIU589905 SSN589905:SSQ589905 TCJ589905:TCM589905 TMF589905:TMI589905 TWB589905:TWE589905 UFX589905:UGA589905 UPT589905:UPW589905 UZP589905:UZS589905 VJL589905:VJO589905 VTH589905:VTK589905 WDD589905:WDG589905 WMZ589905:WNC589905 WWV589905:WWY589905 AO655441:AR655441 KJ655441:KM655441 UF655441:UI655441 AEB655441:AEE655441 ANX655441:AOA655441 AXT655441:AXW655441 BHP655441:BHS655441 BRL655441:BRO655441 CBH655441:CBK655441 CLD655441:CLG655441 CUZ655441:CVC655441 DEV655441:DEY655441 DOR655441:DOU655441 DYN655441:DYQ655441 EIJ655441:EIM655441 ESF655441:ESI655441 FCB655441:FCE655441 FLX655441:FMA655441 FVT655441:FVW655441 GFP655441:GFS655441 GPL655441:GPO655441 GZH655441:GZK655441 HJD655441:HJG655441 HSZ655441:HTC655441 ICV655441:ICY655441 IMR655441:IMU655441 IWN655441:IWQ655441 JGJ655441:JGM655441 JQF655441:JQI655441 KAB655441:KAE655441 KJX655441:KKA655441 KTT655441:KTW655441 LDP655441:LDS655441 LNL655441:LNO655441 LXH655441:LXK655441 MHD655441:MHG655441 MQZ655441:MRC655441 NAV655441:NAY655441 NKR655441:NKU655441 NUN655441:NUQ655441 OEJ655441:OEM655441 OOF655441:OOI655441 OYB655441:OYE655441 PHX655441:PIA655441 PRT655441:PRW655441 QBP655441:QBS655441 QLL655441:QLO655441 QVH655441:QVK655441 RFD655441:RFG655441 ROZ655441:RPC655441 RYV655441:RYY655441 SIR655441:SIU655441 SSN655441:SSQ655441 TCJ655441:TCM655441 TMF655441:TMI655441 TWB655441:TWE655441 UFX655441:UGA655441 UPT655441:UPW655441 UZP655441:UZS655441 VJL655441:VJO655441 VTH655441:VTK655441 WDD655441:WDG655441 WMZ655441:WNC655441 WWV655441:WWY655441 AO720977:AR720977 KJ720977:KM720977 UF720977:UI720977 AEB720977:AEE720977 ANX720977:AOA720977 AXT720977:AXW720977 BHP720977:BHS720977 BRL720977:BRO720977 CBH720977:CBK720977 CLD720977:CLG720977 CUZ720977:CVC720977 DEV720977:DEY720977 DOR720977:DOU720977 DYN720977:DYQ720977 EIJ720977:EIM720977 ESF720977:ESI720977 FCB720977:FCE720977 FLX720977:FMA720977 FVT720977:FVW720977 GFP720977:GFS720977 GPL720977:GPO720977 GZH720977:GZK720977 HJD720977:HJG720977 HSZ720977:HTC720977 ICV720977:ICY720977 IMR720977:IMU720977 IWN720977:IWQ720977 JGJ720977:JGM720977 JQF720977:JQI720977 KAB720977:KAE720977 KJX720977:KKA720977 KTT720977:KTW720977 LDP720977:LDS720977 LNL720977:LNO720977 LXH720977:LXK720977 MHD720977:MHG720977 MQZ720977:MRC720977 NAV720977:NAY720977 NKR720977:NKU720977 NUN720977:NUQ720977 OEJ720977:OEM720977 OOF720977:OOI720977 OYB720977:OYE720977 PHX720977:PIA720977 PRT720977:PRW720977 QBP720977:QBS720977 QLL720977:QLO720977 QVH720977:QVK720977 RFD720977:RFG720977 ROZ720977:RPC720977 RYV720977:RYY720977 SIR720977:SIU720977 SSN720977:SSQ720977 TCJ720977:TCM720977 TMF720977:TMI720977 TWB720977:TWE720977 UFX720977:UGA720977 UPT720977:UPW720977 UZP720977:UZS720977 VJL720977:VJO720977 VTH720977:VTK720977 WDD720977:WDG720977 WMZ720977:WNC720977 WWV720977:WWY720977 AO786513:AR786513 KJ786513:KM786513 UF786513:UI786513 AEB786513:AEE786513 ANX786513:AOA786513 AXT786513:AXW786513 BHP786513:BHS786513 BRL786513:BRO786513 CBH786513:CBK786513 CLD786513:CLG786513 CUZ786513:CVC786513 DEV786513:DEY786513 DOR786513:DOU786513 DYN786513:DYQ786513 EIJ786513:EIM786513 ESF786513:ESI786513 FCB786513:FCE786513 FLX786513:FMA786513 FVT786513:FVW786513 GFP786513:GFS786513 GPL786513:GPO786513 GZH786513:GZK786513 HJD786513:HJG786513 HSZ786513:HTC786513 ICV786513:ICY786513 IMR786513:IMU786513 IWN786513:IWQ786513 JGJ786513:JGM786513 JQF786513:JQI786513 KAB786513:KAE786513 KJX786513:KKA786513 KTT786513:KTW786513 LDP786513:LDS786513 LNL786513:LNO786513 LXH786513:LXK786513 MHD786513:MHG786513 MQZ786513:MRC786513 NAV786513:NAY786513 NKR786513:NKU786513 NUN786513:NUQ786513 OEJ786513:OEM786513 OOF786513:OOI786513 OYB786513:OYE786513 PHX786513:PIA786513 PRT786513:PRW786513 QBP786513:QBS786513 QLL786513:QLO786513 QVH786513:QVK786513 RFD786513:RFG786513 ROZ786513:RPC786513 RYV786513:RYY786513 SIR786513:SIU786513 SSN786513:SSQ786513 TCJ786513:TCM786513 TMF786513:TMI786513 TWB786513:TWE786513 UFX786513:UGA786513 UPT786513:UPW786513 UZP786513:UZS786513 VJL786513:VJO786513 VTH786513:VTK786513 WDD786513:WDG786513 WMZ786513:WNC786513 WWV786513:WWY786513 AO852049:AR852049 KJ852049:KM852049 UF852049:UI852049 AEB852049:AEE852049 ANX852049:AOA852049 AXT852049:AXW852049 BHP852049:BHS852049 BRL852049:BRO852049 CBH852049:CBK852049 CLD852049:CLG852049 CUZ852049:CVC852049 DEV852049:DEY852049 DOR852049:DOU852049 DYN852049:DYQ852049 EIJ852049:EIM852049 ESF852049:ESI852049 FCB852049:FCE852049 FLX852049:FMA852049 FVT852049:FVW852049 GFP852049:GFS852049 GPL852049:GPO852049 GZH852049:GZK852049 HJD852049:HJG852049 HSZ852049:HTC852049 ICV852049:ICY852049 IMR852049:IMU852049 IWN852049:IWQ852049 JGJ852049:JGM852049 JQF852049:JQI852049 KAB852049:KAE852049 KJX852049:KKA852049 KTT852049:KTW852049 LDP852049:LDS852049 LNL852049:LNO852049 LXH852049:LXK852049 MHD852049:MHG852049 MQZ852049:MRC852049 NAV852049:NAY852049 NKR852049:NKU852049 NUN852049:NUQ852049 OEJ852049:OEM852049 OOF852049:OOI852049 OYB852049:OYE852049 PHX852049:PIA852049 PRT852049:PRW852049 QBP852049:QBS852049 QLL852049:QLO852049 QVH852049:QVK852049 RFD852049:RFG852049 ROZ852049:RPC852049 RYV852049:RYY852049 SIR852049:SIU852049 SSN852049:SSQ852049 TCJ852049:TCM852049 TMF852049:TMI852049 TWB852049:TWE852049 UFX852049:UGA852049 UPT852049:UPW852049 UZP852049:UZS852049 VJL852049:VJO852049 VTH852049:VTK852049 WDD852049:WDG852049 WMZ852049:WNC852049 WWV852049:WWY852049 AO917585:AR917585 KJ917585:KM917585 UF917585:UI917585 AEB917585:AEE917585 ANX917585:AOA917585 AXT917585:AXW917585 BHP917585:BHS917585 BRL917585:BRO917585 CBH917585:CBK917585 CLD917585:CLG917585 CUZ917585:CVC917585 DEV917585:DEY917585 DOR917585:DOU917585 DYN917585:DYQ917585 EIJ917585:EIM917585 ESF917585:ESI917585 FCB917585:FCE917585 FLX917585:FMA917585 FVT917585:FVW917585 GFP917585:GFS917585 GPL917585:GPO917585 GZH917585:GZK917585 HJD917585:HJG917585 HSZ917585:HTC917585 ICV917585:ICY917585 IMR917585:IMU917585 IWN917585:IWQ917585 JGJ917585:JGM917585 JQF917585:JQI917585 KAB917585:KAE917585 KJX917585:KKA917585 KTT917585:KTW917585 LDP917585:LDS917585 LNL917585:LNO917585 LXH917585:LXK917585 MHD917585:MHG917585 MQZ917585:MRC917585 NAV917585:NAY917585 NKR917585:NKU917585 NUN917585:NUQ917585 OEJ917585:OEM917585 OOF917585:OOI917585 OYB917585:OYE917585 PHX917585:PIA917585 PRT917585:PRW917585 QBP917585:QBS917585 QLL917585:QLO917585 QVH917585:QVK917585 RFD917585:RFG917585 ROZ917585:RPC917585 RYV917585:RYY917585 SIR917585:SIU917585 SSN917585:SSQ917585 TCJ917585:TCM917585 TMF917585:TMI917585 TWB917585:TWE917585 UFX917585:UGA917585 UPT917585:UPW917585 UZP917585:UZS917585 VJL917585:VJO917585 VTH917585:VTK917585 WDD917585:WDG917585 WMZ917585:WNC917585 WWV917585:WWY917585 AO983121:AR983121 KJ983121:KM983121 UF983121:UI983121 AEB983121:AEE983121 ANX983121:AOA983121 AXT983121:AXW983121 BHP983121:BHS983121 BRL983121:BRO983121 CBH983121:CBK983121 CLD983121:CLG983121 CUZ983121:CVC983121 DEV983121:DEY983121 DOR983121:DOU983121 DYN983121:DYQ983121 EIJ983121:EIM983121 ESF983121:ESI983121 FCB983121:FCE983121 FLX983121:FMA983121 FVT983121:FVW983121 GFP983121:GFS983121 GPL983121:GPO983121 GZH983121:GZK983121 HJD983121:HJG983121 HSZ983121:HTC983121 ICV983121:ICY983121 IMR983121:IMU983121 IWN983121:IWQ983121 JGJ983121:JGM983121 JQF983121:JQI983121 KAB983121:KAE983121 KJX983121:KKA983121 KTT983121:KTW983121 LDP983121:LDS983121 LNL983121:LNO983121 LXH983121:LXK983121 MHD983121:MHG983121 MQZ983121:MRC983121 NAV983121:NAY983121 NKR983121:NKU983121 NUN983121:NUQ983121 OEJ983121:OEM983121 OOF983121:OOI983121 OYB983121:OYE983121 PHX983121:PIA983121 PRT983121:PRW983121 QBP983121:QBS983121 QLL983121:QLO983121 QVH983121:QVK983121 RFD983121:RFG983121 ROZ983121:RPC983121 RYV983121:RYY983121 SIR983121:SIU983121 SSN983121:SSQ983121 TCJ983121:TCM983121 TMF983121:TMI983121 TWB983121:TWE983121 UFX983121:UGA983121 UPT983121:UPW983121 UZP983121:UZS983121 VJL983121:VJO983121 VTH983121:VTK983121 WDD983121:WDG983121 WMZ983121:WNC983121 WWV983121:WWY983121 AT83:AW83 KO83:KR83 UK83:UN83 AEG83:AEJ83 AOC83:AOF83 AXY83:AYB83 BHU83:BHX83 BRQ83:BRT83 CBM83:CBP83 CLI83:CLL83 CVE83:CVH83 DFA83:DFD83 DOW83:DOZ83 DYS83:DYV83 EIO83:EIR83 ESK83:ESN83 FCG83:FCJ83 FMC83:FMF83 FVY83:FWB83 GFU83:GFX83 GPQ83:GPT83 GZM83:GZP83 HJI83:HJL83 HTE83:HTH83 IDA83:IDD83 IMW83:IMZ83 IWS83:IWV83 JGO83:JGR83 JQK83:JQN83 KAG83:KAJ83 KKC83:KKF83 KTY83:KUB83 LDU83:LDX83 LNQ83:LNT83 LXM83:LXP83 MHI83:MHL83 MRE83:MRH83 NBA83:NBD83 NKW83:NKZ83 NUS83:NUV83 OEO83:OER83 OOK83:OON83 OYG83:OYJ83 PIC83:PIF83 PRY83:PSB83 QBU83:QBX83 QLQ83:QLT83 QVM83:QVP83 RFI83:RFL83 RPE83:RPH83 RZA83:RZD83 SIW83:SIZ83 SSS83:SSV83 TCO83:TCR83 TMK83:TMN83 TWG83:TWJ83 UGC83:UGF83 UPY83:UQB83 UZU83:UZX83 VJQ83:VJT83 VTM83:VTP83 WDI83:WDL83 WNE83:WNH83 WXA83:WXD83 AT65619:AW65619 KO65619:KR65619 UK65619:UN65619 AEG65619:AEJ65619 AOC65619:AOF65619 AXY65619:AYB65619 BHU65619:BHX65619 BRQ65619:BRT65619 CBM65619:CBP65619 CLI65619:CLL65619 CVE65619:CVH65619 DFA65619:DFD65619 DOW65619:DOZ65619 DYS65619:DYV65619 EIO65619:EIR65619 ESK65619:ESN65619 FCG65619:FCJ65619 FMC65619:FMF65619 FVY65619:FWB65619 GFU65619:GFX65619 GPQ65619:GPT65619 GZM65619:GZP65619 HJI65619:HJL65619 HTE65619:HTH65619 IDA65619:IDD65619 IMW65619:IMZ65619 IWS65619:IWV65619 JGO65619:JGR65619 JQK65619:JQN65619 KAG65619:KAJ65619 KKC65619:KKF65619 KTY65619:KUB65619 LDU65619:LDX65619 LNQ65619:LNT65619 LXM65619:LXP65619 MHI65619:MHL65619 MRE65619:MRH65619 NBA65619:NBD65619 NKW65619:NKZ65619 NUS65619:NUV65619 OEO65619:OER65619 OOK65619:OON65619 OYG65619:OYJ65619 PIC65619:PIF65619 PRY65619:PSB65619 QBU65619:QBX65619 QLQ65619:QLT65619 QVM65619:QVP65619 RFI65619:RFL65619 RPE65619:RPH65619 RZA65619:RZD65619 SIW65619:SIZ65619 SSS65619:SSV65619 TCO65619:TCR65619 TMK65619:TMN65619 TWG65619:TWJ65619 UGC65619:UGF65619 UPY65619:UQB65619 UZU65619:UZX65619 VJQ65619:VJT65619 VTM65619:VTP65619 WDI65619:WDL65619 WNE65619:WNH65619 WXA65619:WXD65619 AT131155:AW131155 KO131155:KR131155 UK131155:UN131155 AEG131155:AEJ131155 AOC131155:AOF131155 AXY131155:AYB131155 BHU131155:BHX131155 BRQ131155:BRT131155 CBM131155:CBP131155 CLI131155:CLL131155 CVE131155:CVH131155 DFA131155:DFD131155 DOW131155:DOZ131155 DYS131155:DYV131155 EIO131155:EIR131155 ESK131155:ESN131155 FCG131155:FCJ131155 FMC131155:FMF131155 FVY131155:FWB131155 GFU131155:GFX131155 GPQ131155:GPT131155 GZM131155:GZP131155 HJI131155:HJL131155 HTE131155:HTH131155 IDA131155:IDD131155 IMW131155:IMZ131155 IWS131155:IWV131155 JGO131155:JGR131155 JQK131155:JQN131155 KAG131155:KAJ131155 KKC131155:KKF131155 KTY131155:KUB131155 LDU131155:LDX131155 LNQ131155:LNT131155 LXM131155:LXP131155 MHI131155:MHL131155 MRE131155:MRH131155 NBA131155:NBD131155 NKW131155:NKZ131155 NUS131155:NUV131155 OEO131155:OER131155 OOK131155:OON131155 OYG131155:OYJ131155 PIC131155:PIF131155 PRY131155:PSB131155 QBU131155:QBX131155 QLQ131155:QLT131155 QVM131155:QVP131155 RFI131155:RFL131155 RPE131155:RPH131155 RZA131155:RZD131155 SIW131155:SIZ131155 SSS131155:SSV131155 TCO131155:TCR131155 TMK131155:TMN131155 TWG131155:TWJ131155 UGC131155:UGF131155 UPY131155:UQB131155 UZU131155:UZX131155 VJQ131155:VJT131155 VTM131155:VTP131155 WDI131155:WDL131155 WNE131155:WNH131155 WXA131155:WXD131155 AT196691:AW196691 KO196691:KR196691 UK196691:UN196691 AEG196691:AEJ196691 AOC196691:AOF196691 AXY196691:AYB196691 BHU196691:BHX196691 BRQ196691:BRT196691 CBM196691:CBP196691 CLI196691:CLL196691 CVE196691:CVH196691 DFA196691:DFD196691 DOW196691:DOZ196691 DYS196691:DYV196691 EIO196691:EIR196691 ESK196691:ESN196691 FCG196691:FCJ196691 FMC196691:FMF196691 FVY196691:FWB196691 GFU196691:GFX196691 GPQ196691:GPT196691 GZM196691:GZP196691 HJI196691:HJL196691 HTE196691:HTH196691 IDA196691:IDD196691 IMW196691:IMZ196691 IWS196691:IWV196691 JGO196691:JGR196691 JQK196691:JQN196691 KAG196691:KAJ196691 KKC196691:KKF196691 KTY196691:KUB196691 LDU196691:LDX196691 LNQ196691:LNT196691 LXM196691:LXP196691 MHI196691:MHL196691 MRE196691:MRH196691 NBA196691:NBD196691 NKW196691:NKZ196691 NUS196691:NUV196691 OEO196691:OER196691 OOK196691:OON196691 OYG196691:OYJ196691 PIC196691:PIF196691 PRY196691:PSB196691 QBU196691:QBX196691 QLQ196691:QLT196691 QVM196691:QVP196691 RFI196691:RFL196691 RPE196691:RPH196691 RZA196691:RZD196691 SIW196691:SIZ196691 SSS196691:SSV196691 TCO196691:TCR196691 TMK196691:TMN196691 TWG196691:TWJ196691 UGC196691:UGF196691 UPY196691:UQB196691 UZU196691:UZX196691 VJQ196691:VJT196691 VTM196691:VTP196691 WDI196691:WDL196691 WNE196691:WNH196691 WXA196691:WXD196691 AT262227:AW262227 KO262227:KR262227 UK262227:UN262227 AEG262227:AEJ262227 AOC262227:AOF262227 AXY262227:AYB262227 BHU262227:BHX262227 BRQ262227:BRT262227 CBM262227:CBP262227 CLI262227:CLL262227 CVE262227:CVH262227 DFA262227:DFD262227 DOW262227:DOZ262227 DYS262227:DYV262227 EIO262227:EIR262227 ESK262227:ESN262227 FCG262227:FCJ262227 FMC262227:FMF262227 FVY262227:FWB262227 GFU262227:GFX262227 GPQ262227:GPT262227 GZM262227:GZP262227 HJI262227:HJL262227 HTE262227:HTH262227 IDA262227:IDD262227 IMW262227:IMZ262227 IWS262227:IWV262227 JGO262227:JGR262227 JQK262227:JQN262227 KAG262227:KAJ262227 KKC262227:KKF262227 KTY262227:KUB262227 LDU262227:LDX262227 LNQ262227:LNT262227 LXM262227:LXP262227 MHI262227:MHL262227 MRE262227:MRH262227 NBA262227:NBD262227 NKW262227:NKZ262227 NUS262227:NUV262227 OEO262227:OER262227 OOK262227:OON262227 OYG262227:OYJ262227 PIC262227:PIF262227 PRY262227:PSB262227 QBU262227:QBX262227 QLQ262227:QLT262227 QVM262227:QVP262227 RFI262227:RFL262227 RPE262227:RPH262227 RZA262227:RZD262227 SIW262227:SIZ262227 SSS262227:SSV262227 TCO262227:TCR262227 TMK262227:TMN262227 TWG262227:TWJ262227 UGC262227:UGF262227 UPY262227:UQB262227 UZU262227:UZX262227 VJQ262227:VJT262227 VTM262227:VTP262227 WDI262227:WDL262227 WNE262227:WNH262227 WXA262227:WXD262227 AT327763:AW327763 KO327763:KR327763 UK327763:UN327763 AEG327763:AEJ327763 AOC327763:AOF327763 AXY327763:AYB327763 BHU327763:BHX327763 BRQ327763:BRT327763 CBM327763:CBP327763 CLI327763:CLL327763 CVE327763:CVH327763 DFA327763:DFD327763 DOW327763:DOZ327763 DYS327763:DYV327763 EIO327763:EIR327763 ESK327763:ESN327763 FCG327763:FCJ327763 FMC327763:FMF327763 FVY327763:FWB327763 GFU327763:GFX327763 GPQ327763:GPT327763 GZM327763:GZP327763 HJI327763:HJL327763 HTE327763:HTH327763 IDA327763:IDD327763 IMW327763:IMZ327763 IWS327763:IWV327763 JGO327763:JGR327763 JQK327763:JQN327763 KAG327763:KAJ327763 KKC327763:KKF327763 KTY327763:KUB327763 LDU327763:LDX327763 LNQ327763:LNT327763 LXM327763:LXP327763 MHI327763:MHL327763 MRE327763:MRH327763 NBA327763:NBD327763 NKW327763:NKZ327763 NUS327763:NUV327763 OEO327763:OER327763 OOK327763:OON327763 OYG327763:OYJ327763 PIC327763:PIF327763 PRY327763:PSB327763 QBU327763:QBX327763 QLQ327763:QLT327763 QVM327763:QVP327763 RFI327763:RFL327763 RPE327763:RPH327763 RZA327763:RZD327763 SIW327763:SIZ327763 SSS327763:SSV327763 TCO327763:TCR327763 TMK327763:TMN327763 TWG327763:TWJ327763 UGC327763:UGF327763 UPY327763:UQB327763 UZU327763:UZX327763 VJQ327763:VJT327763 VTM327763:VTP327763 WDI327763:WDL327763 WNE327763:WNH327763 WXA327763:WXD327763 AT393299:AW393299 KO393299:KR393299 UK393299:UN393299 AEG393299:AEJ393299 AOC393299:AOF393299 AXY393299:AYB393299 BHU393299:BHX393299 BRQ393299:BRT393299 CBM393299:CBP393299 CLI393299:CLL393299 CVE393299:CVH393299 DFA393299:DFD393299 DOW393299:DOZ393299 DYS393299:DYV393299 EIO393299:EIR393299 ESK393299:ESN393299 FCG393299:FCJ393299 FMC393299:FMF393299 FVY393299:FWB393299 GFU393299:GFX393299 GPQ393299:GPT393299 GZM393299:GZP393299 HJI393299:HJL393299 HTE393299:HTH393299 IDA393299:IDD393299 IMW393299:IMZ393299 IWS393299:IWV393299 JGO393299:JGR393299 JQK393299:JQN393299 KAG393299:KAJ393299 KKC393299:KKF393299 KTY393299:KUB393299 LDU393299:LDX393299 LNQ393299:LNT393299 LXM393299:LXP393299 MHI393299:MHL393299 MRE393299:MRH393299 NBA393299:NBD393299 NKW393299:NKZ393299 NUS393299:NUV393299 OEO393299:OER393299 OOK393299:OON393299 OYG393299:OYJ393299 PIC393299:PIF393299 PRY393299:PSB393299 QBU393299:QBX393299 QLQ393299:QLT393299 QVM393299:QVP393299 RFI393299:RFL393299 RPE393299:RPH393299 RZA393299:RZD393299 SIW393299:SIZ393299 SSS393299:SSV393299 TCO393299:TCR393299 TMK393299:TMN393299 TWG393299:TWJ393299 UGC393299:UGF393299 UPY393299:UQB393299 UZU393299:UZX393299 VJQ393299:VJT393299 VTM393299:VTP393299 WDI393299:WDL393299 WNE393299:WNH393299 WXA393299:WXD393299 AT458835:AW458835 KO458835:KR458835 UK458835:UN458835 AEG458835:AEJ458835 AOC458835:AOF458835 AXY458835:AYB458835 BHU458835:BHX458835 BRQ458835:BRT458835 CBM458835:CBP458835 CLI458835:CLL458835 CVE458835:CVH458835 DFA458835:DFD458835 DOW458835:DOZ458835 DYS458835:DYV458835 EIO458835:EIR458835 ESK458835:ESN458835 FCG458835:FCJ458835 FMC458835:FMF458835 FVY458835:FWB458835 GFU458835:GFX458835 GPQ458835:GPT458835 GZM458835:GZP458835 HJI458835:HJL458835 HTE458835:HTH458835 IDA458835:IDD458835 IMW458835:IMZ458835 IWS458835:IWV458835 JGO458835:JGR458835 JQK458835:JQN458835 KAG458835:KAJ458835 KKC458835:KKF458835 KTY458835:KUB458835 LDU458835:LDX458835 LNQ458835:LNT458835 LXM458835:LXP458835 MHI458835:MHL458835 MRE458835:MRH458835 NBA458835:NBD458835 NKW458835:NKZ458835 NUS458835:NUV458835 OEO458835:OER458835 OOK458835:OON458835 OYG458835:OYJ458835 PIC458835:PIF458835 PRY458835:PSB458835 QBU458835:QBX458835 QLQ458835:QLT458835 QVM458835:QVP458835 RFI458835:RFL458835 RPE458835:RPH458835 RZA458835:RZD458835 SIW458835:SIZ458835 SSS458835:SSV458835 TCO458835:TCR458835 TMK458835:TMN458835 TWG458835:TWJ458835 UGC458835:UGF458835 UPY458835:UQB458835 UZU458835:UZX458835 VJQ458835:VJT458835 VTM458835:VTP458835 WDI458835:WDL458835 WNE458835:WNH458835 WXA458835:WXD458835 AT524371:AW524371 KO524371:KR524371 UK524371:UN524371 AEG524371:AEJ524371 AOC524371:AOF524371 AXY524371:AYB524371 BHU524371:BHX524371 BRQ524371:BRT524371 CBM524371:CBP524371 CLI524371:CLL524371 CVE524371:CVH524371 DFA524371:DFD524371 DOW524371:DOZ524371 DYS524371:DYV524371 EIO524371:EIR524371 ESK524371:ESN524371 FCG524371:FCJ524371 FMC524371:FMF524371 FVY524371:FWB524371 GFU524371:GFX524371 GPQ524371:GPT524371 GZM524371:GZP524371 HJI524371:HJL524371 HTE524371:HTH524371 IDA524371:IDD524371 IMW524371:IMZ524371 IWS524371:IWV524371 JGO524371:JGR524371 JQK524371:JQN524371 KAG524371:KAJ524371 KKC524371:KKF524371 KTY524371:KUB524371 LDU524371:LDX524371 LNQ524371:LNT524371 LXM524371:LXP524371 MHI524371:MHL524371 MRE524371:MRH524371 NBA524371:NBD524371 NKW524371:NKZ524371 NUS524371:NUV524371 OEO524371:OER524371 OOK524371:OON524371 OYG524371:OYJ524371 PIC524371:PIF524371 PRY524371:PSB524371 QBU524371:QBX524371 QLQ524371:QLT524371 QVM524371:QVP524371 RFI524371:RFL524371 RPE524371:RPH524371 RZA524371:RZD524371 SIW524371:SIZ524371 SSS524371:SSV524371 TCO524371:TCR524371 TMK524371:TMN524371 TWG524371:TWJ524371 UGC524371:UGF524371 UPY524371:UQB524371 UZU524371:UZX524371 VJQ524371:VJT524371 VTM524371:VTP524371 WDI524371:WDL524371 WNE524371:WNH524371 WXA524371:WXD524371 AT589907:AW589907 KO589907:KR589907 UK589907:UN589907 AEG589907:AEJ589907 AOC589907:AOF589907 AXY589907:AYB589907 BHU589907:BHX589907 BRQ589907:BRT589907 CBM589907:CBP589907 CLI589907:CLL589907 CVE589907:CVH589907 DFA589907:DFD589907 DOW589907:DOZ589907 DYS589907:DYV589907 EIO589907:EIR589907 ESK589907:ESN589907 FCG589907:FCJ589907 FMC589907:FMF589907 FVY589907:FWB589907 GFU589907:GFX589907 GPQ589907:GPT589907 GZM589907:GZP589907 HJI589907:HJL589907 HTE589907:HTH589907 IDA589907:IDD589907 IMW589907:IMZ589907 IWS589907:IWV589907 JGO589907:JGR589907 JQK589907:JQN589907 KAG589907:KAJ589907 KKC589907:KKF589907 KTY589907:KUB589907 LDU589907:LDX589907 LNQ589907:LNT589907 LXM589907:LXP589907 MHI589907:MHL589907 MRE589907:MRH589907 NBA589907:NBD589907 NKW589907:NKZ589907 NUS589907:NUV589907 OEO589907:OER589907 OOK589907:OON589907 OYG589907:OYJ589907 PIC589907:PIF589907 PRY589907:PSB589907 QBU589907:QBX589907 QLQ589907:QLT589907 QVM589907:QVP589907 RFI589907:RFL589907 RPE589907:RPH589907 RZA589907:RZD589907 SIW589907:SIZ589907 SSS589907:SSV589907 TCO589907:TCR589907 TMK589907:TMN589907 TWG589907:TWJ589907 UGC589907:UGF589907 UPY589907:UQB589907 UZU589907:UZX589907 VJQ589907:VJT589907 VTM589907:VTP589907 WDI589907:WDL589907 WNE589907:WNH589907 WXA589907:WXD589907 AT655443:AW655443 KO655443:KR655443 UK655443:UN655443 AEG655443:AEJ655443 AOC655443:AOF655443 AXY655443:AYB655443 BHU655443:BHX655443 BRQ655443:BRT655443 CBM655443:CBP655443 CLI655443:CLL655443 CVE655443:CVH655443 DFA655443:DFD655443 DOW655443:DOZ655443 DYS655443:DYV655443 EIO655443:EIR655443 ESK655443:ESN655443 FCG655443:FCJ655443 FMC655443:FMF655443 FVY655443:FWB655443 GFU655443:GFX655443 GPQ655443:GPT655443 GZM655443:GZP655443 HJI655443:HJL655443 HTE655443:HTH655443 IDA655443:IDD655443 IMW655443:IMZ655443 IWS655443:IWV655443 JGO655443:JGR655443 JQK655443:JQN655443 KAG655443:KAJ655443 KKC655443:KKF655443 KTY655443:KUB655443 LDU655443:LDX655443 LNQ655443:LNT655443 LXM655443:LXP655443 MHI655443:MHL655443 MRE655443:MRH655443 NBA655443:NBD655443 NKW655443:NKZ655443 NUS655443:NUV655443 OEO655443:OER655443 OOK655443:OON655443 OYG655443:OYJ655443 PIC655443:PIF655443 PRY655443:PSB655443 QBU655443:QBX655443 QLQ655443:QLT655443 QVM655443:QVP655443 RFI655443:RFL655443 RPE655443:RPH655443 RZA655443:RZD655443 SIW655443:SIZ655443 SSS655443:SSV655443 TCO655443:TCR655443 TMK655443:TMN655443 TWG655443:TWJ655443 UGC655443:UGF655443 UPY655443:UQB655443 UZU655443:UZX655443 VJQ655443:VJT655443 VTM655443:VTP655443 WDI655443:WDL655443 WNE655443:WNH655443 WXA655443:WXD655443 AT720979:AW720979 KO720979:KR720979 UK720979:UN720979 AEG720979:AEJ720979 AOC720979:AOF720979 AXY720979:AYB720979 BHU720979:BHX720979 BRQ720979:BRT720979 CBM720979:CBP720979 CLI720979:CLL720979 CVE720979:CVH720979 DFA720979:DFD720979 DOW720979:DOZ720979 DYS720979:DYV720979 EIO720979:EIR720979 ESK720979:ESN720979 FCG720979:FCJ720979 FMC720979:FMF720979 FVY720979:FWB720979 GFU720979:GFX720979 GPQ720979:GPT720979 GZM720979:GZP720979 HJI720979:HJL720979 HTE720979:HTH720979 IDA720979:IDD720979 IMW720979:IMZ720979 IWS720979:IWV720979 JGO720979:JGR720979 JQK720979:JQN720979 KAG720979:KAJ720979 KKC720979:KKF720979 KTY720979:KUB720979 LDU720979:LDX720979 LNQ720979:LNT720979 LXM720979:LXP720979 MHI720979:MHL720979 MRE720979:MRH720979 NBA720979:NBD720979 NKW720979:NKZ720979 NUS720979:NUV720979 OEO720979:OER720979 OOK720979:OON720979 OYG720979:OYJ720979 PIC720979:PIF720979 PRY720979:PSB720979 QBU720979:QBX720979 QLQ720979:QLT720979 QVM720979:QVP720979 RFI720979:RFL720979 RPE720979:RPH720979 RZA720979:RZD720979 SIW720979:SIZ720979 SSS720979:SSV720979 TCO720979:TCR720979 TMK720979:TMN720979 TWG720979:TWJ720979 UGC720979:UGF720979 UPY720979:UQB720979 UZU720979:UZX720979 VJQ720979:VJT720979 VTM720979:VTP720979 WDI720979:WDL720979 WNE720979:WNH720979 WXA720979:WXD720979 AT786515:AW786515 KO786515:KR786515 UK786515:UN786515 AEG786515:AEJ786515 AOC786515:AOF786515 AXY786515:AYB786515 BHU786515:BHX786515 BRQ786515:BRT786515 CBM786515:CBP786515 CLI786515:CLL786515 CVE786515:CVH786515 DFA786515:DFD786515 DOW786515:DOZ786515 DYS786515:DYV786515 EIO786515:EIR786515 ESK786515:ESN786515 FCG786515:FCJ786515 FMC786515:FMF786515 FVY786515:FWB786515 GFU786515:GFX786515 GPQ786515:GPT786515 GZM786515:GZP786515 HJI786515:HJL786515 HTE786515:HTH786515 IDA786515:IDD786515 IMW786515:IMZ786515 IWS786515:IWV786515 JGO786515:JGR786515 JQK786515:JQN786515 KAG786515:KAJ786515 KKC786515:KKF786515 KTY786515:KUB786515 LDU786515:LDX786515 LNQ786515:LNT786515 LXM786515:LXP786515 MHI786515:MHL786515 MRE786515:MRH786515 NBA786515:NBD786515 NKW786515:NKZ786515 NUS786515:NUV786515 OEO786515:OER786515 OOK786515:OON786515 OYG786515:OYJ786515 PIC786515:PIF786515 PRY786515:PSB786515 QBU786515:QBX786515 QLQ786515:QLT786515 QVM786515:QVP786515 RFI786515:RFL786515 RPE786515:RPH786515 RZA786515:RZD786515 SIW786515:SIZ786515 SSS786515:SSV786515 TCO786515:TCR786515 TMK786515:TMN786515 TWG786515:TWJ786515 UGC786515:UGF786515 UPY786515:UQB786515 UZU786515:UZX786515 VJQ786515:VJT786515 VTM786515:VTP786515 WDI786515:WDL786515 WNE786515:WNH786515 WXA786515:WXD786515 AT852051:AW852051 KO852051:KR852051 UK852051:UN852051 AEG852051:AEJ852051 AOC852051:AOF852051 AXY852051:AYB852051 BHU852051:BHX852051 BRQ852051:BRT852051 CBM852051:CBP852051 CLI852051:CLL852051 CVE852051:CVH852051 DFA852051:DFD852051 DOW852051:DOZ852051 DYS852051:DYV852051 EIO852051:EIR852051 ESK852051:ESN852051 FCG852051:FCJ852051 FMC852051:FMF852051 FVY852051:FWB852051 GFU852051:GFX852051 GPQ852051:GPT852051 GZM852051:GZP852051 HJI852051:HJL852051 HTE852051:HTH852051 IDA852051:IDD852051 IMW852051:IMZ852051 IWS852051:IWV852051 JGO852051:JGR852051 JQK852051:JQN852051 KAG852051:KAJ852051 KKC852051:KKF852051 KTY852051:KUB852051 LDU852051:LDX852051 LNQ852051:LNT852051 LXM852051:LXP852051 MHI852051:MHL852051 MRE852051:MRH852051 NBA852051:NBD852051 NKW852051:NKZ852051 NUS852051:NUV852051 OEO852051:OER852051 OOK852051:OON852051 OYG852051:OYJ852051 PIC852051:PIF852051 PRY852051:PSB852051 QBU852051:QBX852051 QLQ852051:QLT852051 QVM852051:QVP852051 RFI852051:RFL852051 RPE852051:RPH852051 RZA852051:RZD852051 SIW852051:SIZ852051 SSS852051:SSV852051 TCO852051:TCR852051 TMK852051:TMN852051 TWG852051:TWJ852051 UGC852051:UGF852051 UPY852051:UQB852051 UZU852051:UZX852051 VJQ852051:VJT852051 VTM852051:VTP852051 WDI852051:WDL852051 WNE852051:WNH852051 WXA852051:WXD852051 AT917587:AW917587 KO917587:KR917587 UK917587:UN917587 AEG917587:AEJ917587 AOC917587:AOF917587 AXY917587:AYB917587 BHU917587:BHX917587 BRQ917587:BRT917587 CBM917587:CBP917587 CLI917587:CLL917587 CVE917587:CVH917587 DFA917587:DFD917587 DOW917587:DOZ917587 DYS917587:DYV917587 EIO917587:EIR917587 ESK917587:ESN917587 FCG917587:FCJ917587 FMC917587:FMF917587 FVY917587:FWB917587 GFU917587:GFX917587 GPQ917587:GPT917587 GZM917587:GZP917587 HJI917587:HJL917587 HTE917587:HTH917587 IDA917587:IDD917587 IMW917587:IMZ917587 IWS917587:IWV917587 JGO917587:JGR917587 JQK917587:JQN917587 KAG917587:KAJ917587 KKC917587:KKF917587 KTY917587:KUB917587 LDU917587:LDX917587 LNQ917587:LNT917587 LXM917587:LXP917587 MHI917587:MHL917587 MRE917587:MRH917587 NBA917587:NBD917587 NKW917587:NKZ917587 NUS917587:NUV917587 OEO917587:OER917587 OOK917587:OON917587 OYG917587:OYJ917587 PIC917587:PIF917587 PRY917587:PSB917587 QBU917587:QBX917587 QLQ917587:QLT917587 QVM917587:QVP917587 RFI917587:RFL917587 RPE917587:RPH917587 RZA917587:RZD917587 SIW917587:SIZ917587 SSS917587:SSV917587 TCO917587:TCR917587 TMK917587:TMN917587 TWG917587:TWJ917587 UGC917587:UGF917587 UPY917587:UQB917587 UZU917587:UZX917587 VJQ917587:VJT917587 VTM917587:VTP917587 WDI917587:WDL917587 WNE917587:WNH917587 WXA917587:WXD917587 AT983123:AW983123 KO983123:KR983123 UK983123:UN983123 AEG983123:AEJ983123 AOC983123:AOF983123 AXY983123:AYB983123 BHU983123:BHX983123 BRQ983123:BRT983123 CBM983123:CBP983123 CLI983123:CLL983123 CVE983123:CVH983123 DFA983123:DFD983123 DOW983123:DOZ983123 DYS983123:DYV983123 EIO983123:EIR983123 ESK983123:ESN983123 FCG983123:FCJ983123 FMC983123:FMF983123 FVY983123:FWB983123 GFU983123:GFX983123 GPQ983123:GPT983123 GZM983123:GZP983123 HJI983123:HJL983123 HTE983123:HTH983123 IDA983123:IDD983123 IMW983123:IMZ983123 IWS983123:IWV983123 JGO983123:JGR983123 JQK983123:JQN983123 KAG983123:KAJ983123 KKC983123:KKF983123 KTY983123:KUB983123 LDU983123:LDX983123 LNQ983123:LNT983123 LXM983123:LXP983123 MHI983123:MHL983123 MRE983123:MRH983123 NBA983123:NBD983123 NKW983123:NKZ983123 NUS983123:NUV983123 OEO983123:OER983123 OOK983123:OON983123 OYG983123:OYJ983123 PIC983123:PIF983123 PRY983123:PSB983123 QBU983123:QBX983123 QLQ983123:QLT983123 QVM983123:QVP983123 RFI983123:RFL983123 RPE983123:RPH983123 RZA983123:RZD983123 SIW983123:SIZ983123 SSS983123:SSV983123 TCO983123:TCR983123 TMK983123:TMN983123 TWG983123:TWJ983123 UGC983123:UGF983123 UPY983123:UQB983123 UZU983123:UZX983123 VJQ983123:VJT983123 VTM983123:VTP983123 WDI983123:WDL983123 WNE983123:WNH983123 WXA983123:WXD983123 AB50:AS56 JW50:KN56 TS50:UJ56 ADO50:AEF56 ANK50:AOB56 AXG50:AXX56 BHC50:BHT56 BQY50:BRP56 CAU50:CBL56 CKQ50:CLH56 CUM50:CVD56 DEI50:DEZ56 DOE50:DOV56 DYA50:DYR56 EHW50:EIN56 ERS50:ESJ56 FBO50:FCF56 FLK50:FMB56 FVG50:FVX56 GFC50:GFT56 GOY50:GPP56 GYU50:GZL56 HIQ50:HJH56 HSM50:HTD56 ICI50:ICZ56 IME50:IMV56 IWA50:IWR56 JFW50:JGN56 JPS50:JQJ56 JZO50:KAF56 KJK50:KKB56 KTG50:KTX56 LDC50:LDT56 LMY50:LNP56 LWU50:LXL56 MGQ50:MHH56 MQM50:MRD56 NAI50:NAZ56 NKE50:NKV56 NUA50:NUR56 ODW50:OEN56 ONS50:OOJ56 OXO50:OYF56 PHK50:PIB56 PRG50:PRX56 QBC50:QBT56 QKY50:QLP56 QUU50:QVL56 REQ50:RFH56 ROM50:RPD56 RYI50:RYZ56 SIE50:SIV56 SSA50:SSR56 TBW50:TCN56 TLS50:TMJ56 TVO50:TWF56 UFK50:UGB56 UPG50:UPX56 UZC50:UZT56 VIY50:VJP56 VSU50:VTL56 WCQ50:WDH56 WMM50:WND56 WWI50:WWZ56 AB65586:AS65592 JW65586:KN65592 TS65586:UJ65592 ADO65586:AEF65592 ANK65586:AOB65592 AXG65586:AXX65592 BHC65586:BHT65592 BQY65586:BRP65592 CAU65586:CBL65592 CKQ65586:CLH65592 CUM65586:CVD65592 DEI65586:DEZ65592 DOE65586:DOV65592 DYA65586:DYR65592 EHW65586:EIN65592 ERS65586:ESJ65592 FBO65586:FCF65592 FLK65586:FMB65592 FVG65586:FVX65592 GFC65586:GFT65592 GOY65586:GPP65592 GYU65586:GZL65592 HIQ65586:HJH65592 HSM65586:HTD65592 ICI65586:ICZ65592 IME65586:IMV65592 IWA65586:IWR65592 JFW65586:JGN65592 JPS65586:JQJ65592 JZO65586:KAF65592 KJK65586:KKB65592 KTG65586:KTX65592 LDC65586:LDT65592 LMY65586:LNP65592 LWU65586:LXL65592 MGQ65586:MHH65592 MQM65586:MRD65592 NAI65586:NAZ65592 NKE65586:NKV65592 NUA65586:NUR65592 ODW65586:OEN65592 ONS65586:OOJ65592 OXO65586:OYF65592 PHK65586:PIB65592 PRG65586:PRX65592 QBC65586:QBT65592 QKY65586:QLP65592 QUU65586:QVL65592 REQ65586:RFH65592 ROM65586:RPD65592 RYI65586:RYZ65592 SIE65586:SIV65592 SSA65586:SSR65592 TBW65586:TCN65592 TLS65586:TMJ65592 TVO65586:TWF65592 UFK65586:UGB65592 UPG65586:UPX65592 UZC65586:UZT65592 VIY65586:VJP65592 VSU65586:VTL65592 WCQ65586:WDH65592 WMM65586:WND65592 WWI65586:WWZ65592 AB131122:AS131128 JW131122:KN131128 TS131122:UJ131128 ADO131122:AEF131128 ANK131122:AOB131128 AXG131122:AXX131128 BHC131122:BHT131128 BQY131122:BRP131128 CAU131122:CBL131128 CKQ131122:CLH131128 CUM131122:CVD131128 DEI131122:DEZ131128 DOE131122:DOV131128 DYA131122:DYR131128 EHW131122:EIN131128 ERS131122:ESJ131128 FBO131122:FCF131128 FLK131122:FMB131128 FVG131122:FVX131128 GFC131122:GFT131128 GOY131122:GPP131128 GYU131122:GZL131128 HIQ131122:HJH131128 HSM131122:HTD131128 ICI131122:ICZ131128 IME131122:IMV131128 IWA131122:IWR131128 JFW131122:JGN131128 JPS131122:JQJ131128 JZO131122:KAF131128 KJK131122:KKB131128 KTG131122:KTX131128 LDC131122:LDT131128 LMY131122:LNP131128 LWU131122:LXL131128 MGQ131122:MHH131128 MQM131122:MRD131128 NAI131122:NAZ131128 NKE131122:NKV131128 NUA131122:NUR131128 ODW131122:OEN131128 ONS131122:OOJ131128 OXO131122:OYF131128 PHK131122:PIB131128 PRG131122:PRX131128 QBC131122:QBT131128 QKY131122:QLP131128 QUU131122:QVL131128 REQ131122:RFH131128 ROM131122:RPD131128 RYI131122:RYZ131128 SIE131122:SIV131128 SSA131122:SSR131128 TBW131122:TCN131128 TLS131122:TMJ131128 TVO131122:TWF131128 UFK131122:UGB131128 UPG131122:UPX131128 UZC131122:UZT131128 VIY131122:VJP131128 VSU131122:VTL131128 WCQ131122:WDH131128 WMM131122:WND131128 WWI131122:WWZ131128 AB196658:AS196664 JW196658:KN196664 TS196658:UJ196664 ADO196658:AEF196664 ANK196658:AOB196664 AXG196658:AXX196664 BHC196658:BHT196664 BQY196658:BRP196664 CAU196658:CBL196664 CKQ196658:CLH196664 CUM196658:CVD196664 DEI196658:DEZ196664 DOE196658:DOV196664 DYA196658:DYR196664 EHW196658:EIN196664 ERS196658:ESJ196664 FBO196658:FCF196664 FLK196658:FMB196664 FVG196658:FVX196664 GFC196658:GFT196664 GOY196658:GPP196664 GYU196658:GZL196664 HIQ196658:HJH196664 HSM196658:HTD196664 ICI196658:ICZ196664 IME196658:IMV196664 IWA196658:IWR196664 JFW196658:JGN196664 JPS196658:JQJ196664 JZO196658:KAF196664 KJK196658:KKB196664 KTG196658:KTX196664 LDC196658:LDT196664 LMY196658:LNP196664 LWU196658:LXL196664 MGQ196658:MHH196664 MQM196658:MRD196664 NAI196658:NAZ196664 NKE196658:NKV196664 NUA196658:NUR196664 ODW196658:OEN196664 ONS196658:OOJ196664 OXO196658:OYF196664 PHK196658:PIB196664 PRG196658:PRX196664 QBC196658:QBT196664 QKY196658:QLP196664 QUU196658:QVL196664 REQ196658:RFH196664 ROM196658:RPD196664 RYI196658:RYZ196664 SIE196658:SIV196664 SSA196658:SSR196664 TBW196658:TCN196664 TLS196658:TMJ196664 TVO196658:TWF196664 UFK196658:UGB196664 UPG196658:UPX196664 UZC196658:UZT196664 VIY196658:VJP196664 VSU196658:VTL196664 WCQ196658:WDH196664 WMM196658:WND196664 WWI196658:WWZ196664 AB262194:AS262200 JW262194:KN262200 TS262194:UJ262200 ADO262194:AEF262200 ANK262194:AOB262200 AXG262194:AXX262200 BHC262194:BHT262200 BQY262194:BRP262200 CAU262194:CBL262200 CKQ262194:CLH262200 CUM262194:CVD262200 DEI262194:DEZ262200 DOE262194:DOV262200 DYA262194:DYR262200 EHW262194:EIN262200 ERS262194:ESJ262200 FBO262194:FCF262200 FLK262194:FMB262200 FVG262194:FVX262200 GFC262194:GFT262200 GOY262194:GPP262200 GYU262194:GZL262200 HIQ262194:HJH262200 HSM262194:HTD262200 ICI262194:ICZ262200 IME262194:IMV262200 IWA262194:IWR262200 JFW262194:JGN262200 JPS262194:JQJ262200 JZO262194:KAF262200 KJK262194:KKB262200 KTG262194:KTX262200 LDC262194:LDT262200 LMY262194:LNP262200 LWU262194:LXL262200 MGQ262194:MHH262200 MQM262194:MRD262200 NAI262194:NAZ262200 NKE262194:NKV262200 NUA262194:NUR262200 ODW262194:OEN262200 ONS262194:OOJ262200 OXO262194:OYF262200 PHK262194:PIB262200 PRG262194:PRX262200 QBC262194:QBT262200 QKY262194:QLP262200 QUU262194:QVL262200 REQ262194:RFH262200 ROM262194:RPD262200 RYI262194:RYZ262200 SIE262194:SIV262200 SSA262194:SSR262200 TBW262194:TCN262200 TLS262194:TMJ262200 TVO262194:TWF262200 UFK262194:UGB262200 UPG262194:UPX262200 UZC262194:UZT262200 VIY262194:VJP262200 VSU262194:VTL262200 WCQ262194:WDH262200 WMM262194:WND262200 WWI262194:WWZ262200 AB327730:AS327736 JW327730:KN327736 TS327730:UJ327736 ADO327730:AEF327736 ANK327730:AOB327736 AXG327730:AXX327736 BHC327730:BHT327736 BQY327730:BRP327736 CAU327730:CBL327736 CKQ327730:CLH327736 CUM327730:CVD327736 DEI327730:DEZ327736 DOE327730:DOV327736 DYA327730:DYR327736 EHW327730:EIN327736 ERS327730:ESJ327736 FBO327730:FCF327736 FLK327730:FMB327736 FVG327730:FVX327736 GFC327730:GFT327736 GOY327730:GPP327736 GYU327730:GZL327736 HIQ327730:HJH327736 HSM327730:HTD327736 ICI327730:ICZ327736 IME327730:IMV327736 IWA327730:IWR327736 JFW327730:JGN327736 JPS327730:JQJ327736 JZO327730:KAF327736 KJK327730:KKB327736 KTG327730:KTX327736 LDC327730:LDT327736 LMY327730:LNP327736 LWU327730:LXL327736 MGQ327730:MHH327736 MQM327730:MRD327736 NAI327730:NAZ327736 NKE327730:NKV327736 NUA327730:NUR327736 ODW327730:OEN327736 ONS327730:OOJ327736 OXO327730:OYF327736 PHK327730:PIB327736 PRG327730:PRX327736 QBC327730:QBT327736 QKY327730:QLP327736 QUU327730:QVL327736 REQ327730:RFH327736 ROM327730:RPD327736 RYI327730:RYZ327736 SIE327730:SIV327736 SSA327730:SSR327736 TBW327730:TCN327736 TLS327730:TMJ327736 TVO327730:TWF327736 UFK327730:UGB327736 UPG327730:UPX327736 UZC327730:UZT327736 VIY327730:VJP327736 VSU327730:VTL327736 WCQ327730:WDH327736 WMM327730:WND327736 WWI327730:WWZ327736 AB393266:AS393272 JW393266:KN393272 TS393266:UJ393272 ADO393266:AEF393272 ANK393266:AOB393272 AXG393266:AXX393272 BHC393266:BHT393272 BQY393266:BRP393272 CAU393266:CBL393272 CKQ393266:CLH393272 CUM393266:CVD393272 DEI393266:DEZ393272 DOE393266:DOV393272 DYA393266:DYR393272 EHW393266:EIN393272 ERS393266:ESJ393272 FBO393266:FCF393272 FLK393266:FMB393272 FVG393266:FVX393272 GFC393266:GFT393272 GOY393266:GPP393272 GYU393266:GZL393272 HIQ393266:HJH393272 HSM393266:HTD393272 ICI393266:ICZ393272 IME393266:IMV393272 IWA393266:IWR393272 JFW393266:JGN393272 JPS393266:JQJ393272 JZO393266:KAF393272 KJK393266:KKB393272 KTG393266:KTX393272 LDC393266:LDT393272 LMY393266:LNP393272 LWU393266:LXL393272 MGQ393266:MHH393272 MQM393266:MRD393272 NAI393266:NAZ393272 NKE393266:NKV393272 NUA393266:NUR393272 ODW393266:OEN393272 ONS393266:OOJ393272 OXO393266:OYF393272 PHK393266:PIB393272 PRG393266:PRX393272 QBC393266:QBT393272 QKY393266:QLP393272 QUU393266:QVL393272 REQ393266:RFH393272 ROM393266:RPD393272 RYI393266:RYZ393272 SIE393266:SIV393272 SSA393266:SSR393272 TBW393266:TCN393272 TLS393266:TMJ393272 TVO393266:TWF393272 UFK393266:UGB393272 UPG393266:UPX393272 UZC393266:UZT393272 VIY393266:VJP393272 VSU393266:VTL393272 WCQ393266:WDH393272 WMM393266:WND393272 WWI393266:WWZ393272 AB458802:AS458808 JW458802:KN458808 TS458802:UJ458808 ADO458802:AEF458808 ANK458802:AOB458808 AXG458802:AXX458808 BHC458802:BHT458808 BQY458802:BRP458808 CAU458802:CBL458808 CKQ458802:CLH458808 CUM458802:CVD458808 DEI458802:DEZ458808 DOE458802:DOV458808 DYA458802:DYR458808 EHW458802:EIN458808 ERS458802:ESJ458808 FBO458802:FCF458808 FLK458802:FMB458808 FVG458802:FVX458808 GFC458802:GFT458808 GOY458802:GPP458808 GYU458802:GZL458808 HIQ458802:HJH458808 HSM458802:HTD458808 ICI458802:ICZ458808 IME458802:IMV458808 IWA458802:IWR458808 JFW458802:JGN458808 JPS458802:JQJ458808 JZO458802:KAF458808 KJK458802:KKB458808 KTG458802:KTX458808 LDC458802:LDT458808 LMY458802:LNP458808 LWU458802:LXL458808 MGQ458802:MHH458808 MQM458802:MRD458808 NAI458802:NAZ458808 NKE458802:NKV458808 NUA458802:NUR458808 ODW458802:OEN458808 ONS458802:OOJ458808 OXO458802:OYF458808 PHK458802:PIB458808 PRG458802:PRX458808 QBC458802:QBT458808 QKY458802:QLP458808 QUU458802:QVL458808 REQ458802:RFH458808 ROM458802:RPD458808 RYI458802:RYZ458808 SIE458802:SIV458808 SSA458802:SSR458808 TBW458802:TCN458808 TLS458802:TMJ458808 TVO458802:TWF458808 UFK458802:UGB458808 UPG458802:UPX458808 UZC458802:UZT458808 VIY458802:VJP458808 VSU458802:VTL458808 WCQ458802:WDH458808 WMM458802:WND458808 WWI458802:WWZ458808 AB524338:AS524344 JW524338:KN524344 TS524338:UJ524344 ADO524338:AEF524344 ANK524338:AOB524344 AXG524338:AXX524344 BHC524338:BHT524344 BQY524338:BRP524344 CAU524338:CBL524344 CKQ524338:CLH524344 CUM524338:CVD524344 DEI524338:DEZ524344 DOE524338:DOV524344 DYA524338:DYR524344 EHW524338:EIN524344 ERS524338:ESJ524344 FBO524338:FCF524344 FLK524338:FMB524344 FVG524338:FVX524344 GFC524338:GFT524344 GOY524338:GPP524344 GYU524338:GZL524344 HIQ524338:HJH524344 HSM524338:HTD524344 ICI524338:ICZ524344 IME524338:IMV524344 IWA524338:IWR524344 JFW524338:JGN524344 JPS524338:JQJ524344 JZO524338:KAF524344 KJK524338:KKB524344 KTG524338:KTX524344 LDC524338:LDT524344 LMY524338:LNP524344 LWU524338:LXL524344 MGQ524338:MHH524344 MQM524338:MRD524344 NAI524338:NAZ524344 NKE524338:NKV524344 NUA524338:NUR524344 ODW524338:OEN524344 ONS524338:OOJ524344 OXO524338:OYF524344 PHK524338:PIB524344 PRG524338:PRX524344 QBC524338:QBT524344 QKY524338:QLP524344 QUU524338:QVL524344 REQ524338:RFH524344 ROM524338:RPD524344 RYI524338:RYZ524344 SIE524338:SIV524344 SSA524338:SSR524344 TBW524338:TCN524344 TLS524338:TMJ524344 TVO524338:TWF524344 UFK524338:UGB524344 UPG524338:UPX524344 UZC524338:UZT524344 VIY524338:VJP524344 VSU524338:VTL524344 WCQ524338:WDH524344 WMM524338:WND524344 WWI524338:WWZ524344 AB589874:AS589880 JW589874:KN589880 TS589874:UJ589880 ADO589874:AEF589880 ANK589874:AOB589880 AXG589874:AXX589880 BHC589874:BHT589880 BQY589874:BRP589880 CAU589874:CBL589880 CKQ589874:CLH589880 CUM589874:CVD589880 DEI589874:DEZ589880 DOE589874:DOV589880 DYA589874:DYR589880 EHW589874:EIN589880 ERS589874:ESJ589880 FBO589874:FCF589880 FLK589874:FMB589880 FVG589874:FVX589880 GFC589874:GFT589880 GOY589874:GPP589880 GYU589874:GZL589880 HIQ589874:HJH589880 HSM589874:HTD589880 ICI589874:ICZ589880 IME589874:IMV589880 IWA589874:IWR589880 JFW589874:JGN589880 JPS589874:JQJ589880 JZO589874:KAF589880 KJK589874:KKB589880 KTG589874:KTX589880 LDC589874:LDT589880 LMY589874:LNP589880 LWU589874:LXL589880 MGQ589874:MHH589880 MQM589874:MRD589880 NAI589874:NAZ589880 NKE589874:NKV589880 NUA589874:NUR589880 ODW589874:OEN589880 ONS589874:OOJ589880 OXO589874:OYF589880 PHK589874:PIB589880 PRG589874:PRX589880 QBC589874:QBT589880 QKY589874:QLP589880 QUU589874:QVL589880 REQ589874:RFH589880 ROM589874:RPD589880 RYI589874:RYZ589880 SIE589874:SIV589880 SSA589874:SSR589880 TBW589874:TCN589880 TLS589874:TMJ589880 TVO589874:TWF589880 UFK589874:UGB589880 UPG589874:UPX589880 UZC589874:UZT589880 VIY589874:VJP589880 VSU589874:VTL589880 WCQ589874:WDH589880 WMM589874:WND589880 WWI589874:WWZ589880 AB655410:AS655416 JW655410:KN655416 TS655410:UJ655416 ADO655410:AEF655416 ANK655410:AOB655416 AXG655410:AXX655416 BHC655410:BHT655416 BQY655410:BRP655416 CAU655410:CBL655416 CKQ655410:CLH655416 CUM655410:CVD655416 DEI655410:DEZ655416 DOE655410:DOV655416 DYA655410:DYR655416 EHW655410:EIN655416 ERS655410:ESJ655416 FBO655410:FCF655416 FLK655410:FMB655416 FVG655410:FVX655416 GFC655410:GFT655416 GOY655410:GPP655416 GYU655410:GZL655416 HIQ655410:HJH655416 HSM655410:HTD655416 ICI655410:ICZ655416 IME655410:IMV655416 IWA655410:IWR655416 JFW655410:JGN655416 JPS655410:JQJ655416 JZO655410:KAF655416 KJK655410:KKB655416 KTG655410:KTX655416 LDC655410:LDT655416 LMY655410:LNP655416 LWU655410:LXL655416 MGQ655410:MHH655416 MQM655410:MRD655416 NAI655410:NAZ655416 NKE655410:NKV655416 NUA655410:NUR655416 ODW655410:OEN655416 ONS655410:OOJ655416 OXO655410:OYF655416 PHK655410:PIB655416 PRG655410:PRX655416 QBC655410:QBT655416 QKY655410:QLP655416 QUU655410:QVL655416 REQ655410:RFH655416 ROM655410:RPD655416 RYI655410:RYZ655416 SIE655410:SIV655416 SSA655410:SSR655416 TBW655410:TCN655416 TLS655410:TMJ655416 TVO655410:TWF655416 UFK655410:UGB655416 UPG655410:UPX655416 UZC655410:UZT655416 VIY655410:VJP655416 VSU655410:VTL655416 WCQ655410:WDH655416 WMM655410:WND655416 WWI655410:WWZ655416 AB720946:AS720952 JW720946:KN720952 TS720946:UJ720952 ADO720946:AEF720952 ANK720946:AOB720952 AXG720946:AXX720952 BHC720946:BHT720952 BQY720946:BRP720952 CAU720946:CBL720952 CKQ720946:CLH720952 CUM720946:CVD720952 DEI720946:DEZ720952 DOE720946:DOV720952 DYA720946:DYR720952 EHW720946:EIN720952 ERS720946:ESJ720952 FBO720946:FCF720952 FLK720946:FMB720952 FVG720946:FVX720952 GFC720946:GFT720952 GOY720946:GPP720952 GYU720946:GZL720952 HIQ720946:HJH720952 HSM720946:HTD720952 ICI720946:ICZ720952 IME720946:IMV720952 IWA720946:IWR720952 JFW720946:JGN720952 JPS720946:JQJ720952 JZO720946:KAF720952 KJK720946:KKB720952 KTG720946:KTX720952 LDC720946:LDT720952 LMY720946:LNP720952 LWU720946:LXL720952 MGQ720946:MHH720952 MQM720946:MRD720952 NAI720946:NAZ720952 NKE720946:NKV720952 NUA720946:NUR720952 ODW720946:OEN720952 ONS720946:OOJ720952 OXO720946:OYF720952 PHK720946:PIB720952 PRG720946:PRX720952 QBC720946:QBT720952 QKY720946:QLP720952 QUU720946:QVL720952 REQ720946:RFH720952 ROM720946:RPD720952 RYI720946:RYZ720952 SIE720946:SIV720952 SSA720946:SSR720952 TBW720946:TCN720952 TLS720946:TMJ720952 TVO720946:TWF720952 UFK720946:UGB720952 UPG720946:UPX720952 UZC720946:UZT720952 VIY720946:VJP720952 VSU720946:VTL720952 WCQ720946:WDH720952 WMM720946:WND720952 WWI720946:WWZ720952 AB786482:AS786488 JW786482:KN786488 TS786482:UJ786488 ADO786482:AEF786488 ANK786482:AOB786488 AXG786482:AXX786488 BHC786482:BHT786488 BQY786482:BRP786488 CAU786482:CBL786488 CKQ786482:CLH786488 CUM786482:CVD786488 DEI786482:DEZ786488 DOE786482:DOV786488 DYA786482:DYR786488 EHW786482:EIN786488 ERS786482:ESJ786488 FBO786482:FCF786488 FLK786482:FMB786488 FVG786482:FVX786488 GFC786482:GFT786488 GOY786482:GPP786488 GYU786482:GZL786488 HIQ786482:HJH786488 HSM786482:HTD786488 ICI786482:ICZ786488 IME786482:IMV786488 IWA786482:IWR786488 JFW786482:JGN786488 JPS786482:JQJ786488 JZO786482:KAF786488 KJK786482:KKB786488 KTG786482:KTX786488 LDC786482:LDT786488 LMY786482:LNP786488 LWU786482:LXL786488 MGQ786482:MHH786488 MQM786482:MRD786488 NAI786482:NAZ786488 NKE786482:NKV786488 NUA786482:NUR786488 ODW786482:OEN786488 ONS786482:OOJ786488 OXO786482:OYF786488 PHK786482:PIB786488 PRG786482:PRX786488 QBC786482:QBT786488 QKY786482:QLP786488 QUU786482:QVL786488 REQ786482:RFH786488 ROM786482:RPD786488 RYI786482:RYZ786488 SIE786482:SIV786488 SSA786482:SSR786488 TBW786482:TCN786488 TLS786482:TMJ786488 TVO786482:TWF786488 UFK786482:UGB786488 UPG786482:UPX786488 UZC786482:UZT786488 VIY786482:VJP786488 VSU786482:VTL786488 WCQ786482:WDH786488 WMM786482:WND786488 WWI786482:WWZ786488 AB852018:AS852024 JW852018:KN852024 TS852018:UJ852024 ADO852018:AEF852024 ANK852018:AOB852024 AXG852018:AXX852024 BHC852018:BHT852024 BQY852018:BRP852024 CAU852018:CBL852024 CKQ852018:CLH852024 CUM852018:CVD852024 DEI852018:DEZ852024 DOE852018:DOV852024 DYA852018:DYR852024 EHW852018:EIN852024 ERS852018:ESJ852024 FBO852018:FCF852024 FLK852018:FMB852024 FVG852018:FVX852024 GFC852018:GFT852024 GOY852018:GPP852024 GYU852018:GZL852024 HIQ852018:HJH852024 HSM852018:HTD852024 ICI852018:ICZ852024 IME852018:IMV852024 IWA852018:IWR852024 JFW852018:JGN852024 JPS852018:JQJ852024 JZO852018:KAF852024 KJK852018:KKB852024 KTG852018:KTX852024 LDC852018:LDT852024 LMY852018:LNP852024 LWU852018:LXL852024 MGQ852018:MHH852024 MQM852018:MRD852024 NAI852018:NAZ852024 NKE852018:NKV852024 NUA852018:NUR852024 ODW852018:OEN852024 ONS852018:OOJ852024 OXO852018:OYF852024 PHK852018:PIB852024 PRG852018:PRX852024 QBC852018:QBT852024 QKY852018:QLP852024 QUU852018:QVL852024 REQ852018:RFH852024 ROM852018:RPD852024 RYI852018:RYZ852024 SIE852018:SIV852024 SSA852018:SSR852024 TBW852018:TCN852024 TLS852018:TMJ852024 TVO852018:TWF852024 UFK852018:UGB852024 UPG852018:UPX852024 UZC852018:UZT852024 VIY852018:VJP852024 VSU852018:VTL852024 WCQ852018:WDH852024 WMM852018:WND852024 WWI852018:WWZ852024 AB917554:AS917560 JW917554:KN917560 TS917554:UJ917560 ADO917554:AEF917560 ANK917554:AOB917560 AXG917554:AXX917560 BHC917554:BHT917560 BQY917554:BRP917560 CAU917554:CBL917560 CKQ917554:CLH917560 CUM917554:CVD917560 DEI917554:DEZ917560 DOE917554:DOV917560 DYA917554:DYR917560 EHW917554:EIN917560 ERS917554:ESJ917560 FBO917554:FCF917560 FLK917554:FMB917560 FVG917554:FVX917560 GFC917554:GFT917560 GOY917554:GPP917560 GYU917554:GZL917560 HIQ917554:HJH917560 HSM917554:HTD917560 ICI917554:ICZ917560 IME917554:IMV917560 IWA917554:IWR917560 JFW917554:JGN917560 JPS917554:JQJ917560 JZO917554:KAF917560 KJK917554:KKB917560 KTG917554:KTX917560 LDC917554:LDT917560 LMY917554:LNP917560 LWU917554:LXL917560 MGQ917554:MHH917560 MQM917554:MRD917560 NAI917554:NAZ917560 NKE917554:NKV917560 NUA917554:NUR917560 ODW917554:OEN917560 ONS917554:OOJ917560 OXO917554:OYF917560 PHK917554:PIB917560 PRG917554:PRX917560 QBC917554:QBT917560 QKY917554:QLP917560 QUU917554:QVL917560 REQ917554:RFH917560 ROM917554:RPD917560 RYI917554:RYZ917560 SIE917554:SIV917560 SSA917554:SSR917560 TBW917554:TCN917560 TLS917554:TMJ917560 TVO917554:TWF917560 UFK917554:UGB917560 UPG917554:UPX917560 UZC917554:UZT917560 VIY917554:VJP917560 VSU917554:VTL917560 WCQ917554:WDH917560 WMM917554:WND917560 WWI917554:WWZ917560 AB983090:AS983096 JW983090:KN983096 TS983090:UJ983096 ADO983090:AEF983096 ANK983090:AOB983096 AXG983090:AXX983096 BHC983090:BHT983096 BQY983090:BRP983096 CAU983090:CBL983096 CKQ983090:CLH983096 CUM983090:CVD983096 DEI983090:DEZ983096 DOE983090:DOV983096 DYA983090:DYR983096 EHW983090:EIN983096 ERS983090:ESJ983096 FBO983090:FCF983096 FLK983090:FMB983096 FVG983090:FVX983096 GFC983090:GFT983096 GOY983090:GPP983096 GYU983090:GZL983096 HIQ983090:HJH983096 HSM983090:HTD983096 ICI983090:ICZ983096 IME983090:IMV983096 IWA983090:IWR983096 JFW983090:JGN983096 JPS983090:JQJ983096 JZO983090:KAF983096 KJK983090:KKB983096 KTG983090:KTX983096 LDC983090:LDT983096 LMY983090:LNP983096 LWU983090:LXL983096 MGQ983090:MHH983096 MQM983090:MRD983096 NAI983090:NAZ983096 NKE983090:NKV983096 NUA983090:NUR983096 ODW983090:OEN983096 ONS983090:OOJ983096 OXO983090:OYF983096 PHK983090:PIB983096 PRG983090:PRX983096 QBC983090:QBT983096 QKY983090:QLP983096 QUU983090:QVL983096 REQ983090:RFH983096 ROM983090:RPD983096 RYI983090:RYZ983096 SIE983090:SIV983096 SSA983090:SSR983096 TBW983090:TCN983096 TLS983090:TMJ983096 TVO983090:TWF983096 UFK983090:UGB983096 UPG983090:UPX983096 UZC983090:UZT983096 VIY983090:VJP983096 VSU983090:VTL983096 WCQ983090:WDH983096 WMM983090:WND983096 WWI983090:WWZ983096 BE50:BP56 KZ50:LK56 UV50:VG56 AER50:AFC56 AON50:AOY56 AYJ50:AYU56 BIF50:BIQ56 BSB50:BSM56 CBX50:CCI56 CLT50:CME56 CVP50:CWA56 DFL50:DFW56 DPH50:DPS56 DZD50:DZO56 EIZ50:EJK56 ESV50:ETG56 FCR50:FDC56 FMN50:FMY56 FWJ50:FWU56 GGF50:GGQ56 GQB50:GQM56 GZX50:HAI56 HJT50:HKE56 HTP50:HUA56 IDL50:IDW56 INH50:INS56 IXD50:IXO56 JGZ50:JHK56 JQV50:JRG56 KAR50:KBC56 KKN50:KKY56 KUJ50:KUU56 LEF50:LEQ56 LOB50:LOM56 LXX50:LYI56 MHT50:MIE56 MRP50:MSA56 NBL50:NBW56 NLH50:NLS56 NVD50:NVO56 OEZ50:OFK56 OOV50:OPG56 OYR50:OZC56 PIN50:PIY56 PSJ50:PSU56 QCF50:QCQ56 QMB50:QMM56 QVX50:QWI56 RFT50:RGE56 RPP50:RQA56 RZL50:RZW56 SJH50:SJS56 STD50:STO56 TCZ50:TDK56 TMV50:TNG56 TWR50:TXC56 UGN50:UGY56 UQJ50:UQU56 VAF50:VAQ56 VKB50:VKM56 VTX50:VUI56 WDT50:WEE56 WNP50:WOA56 WXL50:WXW56 BE65586:BP65592 KZ65586:LK65592 UV65586:VG65592 AER65586:AFC65592 AON65586:AOY65592 AYJ65586:AYU65592 BIF65586:BIQ65592 BSB65586:BSM65592 CBX65586:CCI65592 CLT65586:CME65592 CVP65586:CWA65592 DFL65586:DFW65592 DPH65586:DPS65592 DZD65586:DZO65592 EIZ65586:EJK65592 ESV65586:ETG65592 FCR65586:FDC65592 FMN65586:FMY65592 FWJ65586:FWU65592 GGF65586:GGQ65592 GQB65586:GQM65592 GZX65586:HAI65592 HJT65586:HKE65592 HTP65586:HUA65592 IDL65586:IDW65592 INH65586:INS65592 IXD65586:IXO65592 JGZ65586:JHK65592 JQV65586:JRG65592 KAR65586:KBC65592 KKN65586:KKY65592 KUJ65586:KUU65592 LEF65586:LEQ65592 LOB65586:LOM65592 LXX65586:LYI65592 MHT65586:MIE65592 MRP65586:MSA65592 NBL65586:NBW65592 NLH65586:NLS65592 NVD65586:NVO65592 OEZ65586:OFK65592 OOV65586:OPG65592 OYR65586:OZC65592 PIN65586:PIY65592 PSJ65586:PSU65592 QCF65586:QCQ65592 QMB65586:QMM65592 QVX65586:QWI65592 RFT65586:RGE65592 RPP65586:RQA65592 RZL65586:RZW65592 SJH65586:SJS65592 STD65586:STO65592 TCZ65586:TDK65592 TMV65586:TNG65592 TWR65586:TXC65592 UGN65586:UGY65592 UQJ65586:UQU65592 VAF65586:VAQ65592 VKB65586:VKM65592 VTX65586:VUI65592 WDT65586:WEE65592 WNP65586:WOA65592 WXL65586:WXW65592 BE131122:BP131128 KZ131122:LK131128 UV131122:VG131128 AER131122:AFC131128 AON131122:AOY131128 AYJ131122:AYU131128 BIF131122:BIQ131128 BSB131122:BSM131128 CBX131122:CCI131128 CLT131122:CME131128 CVP131122:CWA131128 DFL131122:DFW131128 DPH131122:DPS131128 DZD131122:DZO131128 EIZ131122:EJK131128 ESV131122:ETG131128 FCR131122:FDC131128 FMN131122:FMY131128 FWJ131122:FWU131128 GGF131122:GGQ131128 GQB131122:GQM131128 GZX131122:HAI131128 HJT131122:HKE131128 HTP131122:HUA131128 IDL131122:IDW131128 INH131122:INS131128 IXD131122:IXO131128 JGZ131122:JHK131128 JQV131122:JRG131128 KAR131122:KBC131128 KKN131122:KKY131128 KUJ131122:KUU131128 LEF131122:LEQ131128 LOB131122:LOM131128 LXX131122:LYI131128 MHT131122:MIE131128 MRP131122:MSA131128 NBL131122:NBW131128 NLH131122:NLS131128 NVD131122:NVO131128 OEZ131122:OFK131128 OOV131122:OPG131128 OYR131122:OZC131128 PIN131122:PIY131128 PSJ131122:PSU131128 QCF131122:QCQ131128 QMB131122:QMM131128 QVX131122:QWI131128 RFT131122:RGE131128 RPP131122:RQA131128 RZL131122:RZW131128 SJH131122:SJS131128 STD131122:STO131128 TCZ131122:TDK131128 TMV131122:TNG131128 TWR131122:TXC131128 UGN131122:UGY131128 UQJ131122:UQU131128 VAF131122:VAQ131128 VKB131122:VKM131128 VTX131122:VUI131128 WDT131122:WEE131128 WNP131122:WOA131128 WXL131122:WXW131128 BE196658:BP196664 KZ196658:LK196664 UV196658:VG196664 AER196658:AFC196664 AON196658:AOY196664 AYJ196658:AYU196664 BIF196658:BIQ196664 BSB196658:BSM196664 CBX196658:CCI196664 CLT196658:CME196664 CVP196658:CWA196664 DFL196658:DFW196664 DPH196658:DPS196664 DZD196658:DZO196664 EIZ196658:EJK196664 ESV196658:ETG196664 FCR196658:FDC196664 FMN196658:FMY196664 FWJ196658:FWU196664 GGF196658:GGQ196664 GQB196658:GQM196664 GZX196658:HAI196664 HJT196658:HKE196664 HTP196658:HUA196664 IDL196658:IDW196664 INH196658:INS196664 IXD196658:IXO196664 JGZ196658:JHK196664 JQV196658:JRG196664 KAR196658:KBC196664 KKN196658:KKY196664 KUJ196658:KUU196664 LEF196658:LEQ196664 LOB196658:LOM196664 LXX196658:LYI196664 MHT196658:MIE196664 MRP196658:MSA196664 NBL196658:NBW196664 NLH196658:NLS196664 NVD196658:NVO196664 OEZ196658:OFK196664 OOV196658:OPG196664 OYR196658:OZC196664 PIN196658:PIY196664 PSJ196658:PSU196664 QCF196658:QCQ196664 QMB196658:QMM196664 QVX196658:QWI196664 RFT196658:RGE196664 RPP196658:RQA196664 RZL196658:RZW196664 SJH196658:SJS196664 STD196658:STO196664 TCZ196658:TDK196664 TMV196658:TNG196664 TWR196658:TXC196664 UGN196658:UGY196664 UQJ196658:UQU196664 VAF196658:VAQ196664 VKB196658:VKM196664 VTX196658:VUI196664 WDT196658:WEE196664 WNP196658:WOA196664 WXL196658:WXW196664 BE262194:BP262200 KZ262194:LK262200 UV262194:VG262200 AER262194:AFC262200 AON262194:AOY262200 AYJ262194:AYU262200 BIF262194:BIQ262200 BSB262194:BSM262200 CBX262194:CCI262200 CLT262194:CME262200 CVP262194:CWA262200 DFL262194:DFW262200 DPH262194:DPS262200 DZD262194:DZO262200 EIZ262194:EJK262200 ESV262194:ETG262200 FCR262194:FDC262200 FMN262194:FMY262200 FWJ262194:FWU262200 GGF262194:GGQ262200 GQB262194:GQM262200 GZX262194:HAI262200 HJT262194:HKE262200 HTP262194:HUA262200 IDL262194:IDW262200 INH262194:INS262200 IXD262194:IXO262200 JGZ262194:JHK262200 JQV262194:JRG262200 KAR262194:KBC262200 KKN262194:KKY262200 KUJ262194:KUU262200 LEF262194:LEQ262200 LOB262194:LOM262200 LXX262194:LYI262200 MHT262194:MIE262200 MRP262194:MSA262200 NBL262194:NBW262200 NLH262194:NLS262200 NVD262194:NVO262200 OEZ262194:OFK262200 OOV262194:OPG262200 OYR262194:OZC262200 PIN262194:PIY262200 PSJ262194:PSU262200 QCF262194:QCQ262200 QMB262194:QMM262200 QVX262194:QWI262200 RFT262194:RGE262200 RPP262194:RQA262200 RZL262194:RZW262200 SJH262194:SJS262200 STD262194:STO262200 TCZ262194:TDK262200 TMV262194:TNG262200 TWR262194:TXC262200 UGN262194:UGY262200 UQJ262194:UQU262200 VAF262194:VAQ262200 VKB262194:VKM262200 VTX262194:VUI262200 WDT262194:WEE262200 WNP262194:WOA262200 WXL262194:WXW262200 BE327730:BP327736 KZ327730:LK327736 UV327730:VG327736 AER327730:AFC327736 AON327730:AOY327736 AYJ327730:AYU327736 BIF327730:BIQ327736 BSB327730:BSM327736 CBX327730:CCI327736 CLT327730:CME327736 CVP327730:CWA327736 DFL327730:DFW327736 DPH327730:DPS327736 DZD327730:DZO327736 EIZ327730:EJK327736 ESV327730:ETG327736 FCR327730:FDC327736 FMN327730:FMY327736 FWJ327730:FWU327736 GGF327730:GGQ327736 GQB327730:GQM327736 GZX327730:HAI327736 HJT327730:HKE327736 HTP327730:HUA327736 IDL327730:IDW327736 INH327730:INS327736 IXD327730:IXO327736 JGZ327730:JHK327736 JQV327730:JRG327736 KAR327730:KBC327736 KKN327730:KKY327736 KUJ327730:KUU327736 LEF327730:LEQ327736 LOB327730:LOM327736 LXX327730:LYI327736 MHT327730:MIE327736 MRP327730:MSA327736 NBL327730:NBW327736 NLH327730:NLS327736 NVD327730:NVO327736 OEZ327730:OFK327736 OOV327730:OPG327736 OYR327730:OZC327736 PIN327730:PIY327736 PSJ327730:PSU327736 QCF327730:QCQ327736 QMB327730:QMM327736 QVX327730:QWI327736 RFT327730:RGE327736 RPP327730:RQA327736 RZL327730:RZW327736 SJH327730:SJS327736 STD327730:STO327736 TCZ327730:TDK327736 TMV327730:TNG327736 TWR327730:TXC327736 UGN327730:UGY327736 UQJ327730:UQU327736 VAF327730:VAQ327736 VKB327730:VKM327736 VTX327730:VUI327736 WDT327730:WEE327736 WNP327730:WOA327736 WXL327730:WXW327736 BE393266:BP393272 KZ393266:LK393272 UV393266:VG393272 AER393266:AFC393272 AON393266:AOY393272 AYJ393266:AYU393272 BIF393266:BIQ393272 BSB393266:BSM393272 CBX393266:CCI393272 CLT393266:CME393272 CVP393266:CWA393272 DFL393266:DFW393272 DPH393266:DPS393272 DZD393266:DZO393272 EIZ393266:EJK393272 ESV393266:ETG393272 FCR393266:FDC393272 FMN393266:FMY393272 FWJ393266:FWU393272 GGF393266:GGQ393272 GQB393266:GQM393272 GZX393266:HAI393272 HJT393266:HKE393272 HTP393266:HUA393272 IDL393266:IDW393272 INH393266:INS393272 IXD393266:IXO393272 JGZ393266:JHK393272 JQV393266:JRG393272 KAR393266:KBC393272 KKN393266:KKY393272 KUJ393266:KUU393272 LEF393266:LEQ393272 LOB393266:LOM393272 LXX393266:LYI393272 MHT393266:MIE393272 MRP393266:MSA393272 NBL393266:NBW393272 NLH393266:NLS393272 NVD393266:NVO393272 OEZ393266:OFK393272 OOV393266:OPG393272 OYR393266:OZC393272 PIN393266:PIY393272 PSJ393266:PSU393272 QCF393266:QCQ393272 QMB393266:QMM393272 QVX393266:QWI393272 RFT393266:RGE393272 RPP393266:RQA393272 RZL393266:RZW393272 SJH393266:SJS393272 STD393266:STO393272 TCZ393266:TDK393272 TMV393266:TNG393272 TWR393266:TXC393272 UGN393266:UGY393272 UQJ393266:UQU393272 VAF393266:VAQ393272 VKB393266:VKM393272 VTX393266:VUI393272 WDT393266:WEE393272 WNP393266:WOA393272 WXL393266:WXW393272 BE458802:BP458808 KZ458802:LK458808 UV458802:VG458808 AER458802:AFC458808 AON458802:AOY458808 AYJ458802:AYU458808 BIF458802:BIQ458808 BSB458802:BSM458808 CBX458802:CCI458808 CLT458802:CME458808 CVP458802:CWA458808 DFL458802:DFW458808 DPH458802:DPS458808 DZD458802:DZO458808 EIZ458802:EJK458808 ESV458802:ETG458808 FCR458802:FDC458808 FMN458802:FMY458808 FWJ458802:FWU458808 GGF458802:GGQ458808 GQB458802:GQM458808 GZX458802:HAI458808 HJT458802:HKE458808 HTP458802:HUA458808 IDL458802:IDW458808 INH458802:INS458808 IXD458802:IXO458808 JGZ458802:JHK458808 JQV458802:JRG458808 KAR458802:KBC458808 KKN458802:KKY458808 KUJ458802:KUU458808 LEF458802:LEQ458808 LOB458802:LOM458808 LXX458802:LYI458808 MHT458802:MIE458808 MRP458802:MSA458808 NBL458802:NBW458808 NLH458802:NLS458808 NVD458802:NVO458808 OEZ458802:OFK458808 OOV458802:OPG458808 OYR458802:OZC458808 PIN458802:PIY458808 PSJ458802:PSU458808 QCF458802:QCQ458808 QMB458802:QMM458808 QVX458802:QWI458808 RFT458802:RGE458808 RPP458802:RQA458808 RZL458802:RZW458808 SJH458802:SJS458808 STD458802:STO458808 TCZ458802:TDK458808 TMV458802:TNG458808 TWR458802:TXC458808 UGN458802:UGY458808 UQJ458802:UQU458808 VAF458802:VAQ458808 VKB458802:VKM458808 VTX458802:VUI458808 WDT458802:WEE458808 WNP458802:WOA458808 WXL458802:WXW458808 BE524338:BP524344 KZ524338:LK524344 UV524338:VG524344 AER524338:AFC524344 AON524338:AOY524344 AYJ524338:AYU524344 BIF524338:BIQ524344 BSB524338:BSM524344 CBX524338:CCI524344 CLT524338:CME524344 CVP524338:CWA524344 DFL524338:DFW524344 DPH524338:DPS524344 DZD524338:DZO524344 EIZ524338:EJK524344 ESV524338:ETG524344 FCR524338:FDC524344 FMN524338:FMY524344 FWJ524338:FWU524344 GGF524338:GGQ524344 GQB524338:GQM524344 GZX524338:HAI524344 HJT524338:HKE524344 HTP524338:HUA524344 IDL524338:IDW524344 INH524338:INS524344 IXD524338:IXO524344 JGZ524338:JHK524344 JQV524338:JRG524344 KAR524338:KBC524344 KKN524338:KKY524344 KUJ524338:KUU524344 LEF524338:LEQ524344 LOB524338:LOM524344 LXX524338:LYI524344 MHT524338:MIE524344 MRP524338:MSA524344 NBL524338:NBW524344 NLH524338:NLS524344 NVD524338:NVO524344 OEZ524338:OFK524344 OOV524338:OPG524344 OYR524338:OZC524344 PIN524338:PIY524344 PSJ524338:PSU524344 QCF524338:QCQ524344 QMB524338:QMM524344 QVX524338:QWI524344 RFT524338:RGE524344 RPP524338:RQA524344 RZL524338:RZW524344 SJH524338:SJS524344 STD524338:STO524344 TCZ524338:TDK524344 TMV524338:TNG524344 TWR524338:TXC524344 UGN524338:UGY524344 UQJ524338:UQU524344 VAF524338:VAQ524344 VKB524338:VKM524344 VTX524338:VUI524344 WDT524338:WEE524344 WNP524338:WOA524344 WXL524338:WXW524344 BE589874:BP589880 KZ589874:LK589880 UV589874:VG589880 AER589874:AFC589880 AON589874:AOY589880 AYJ589874:AYU589880 BIF589874:BIQ589880 BSB589874:BSM589880 CBX589874:CCI589880 CLT589874:CME589880 CVP589874:CWA589880 DFL589874:DFW589880 DPH589874:DPS589880 DZD589874:DZO589880 EIZ589874:EJK589880 ESV589874:ETG589880 FCR589874:FDC589880 FMN589874:FMY589880 FWJ589874:FWU589880 GGF589874:GGQ589880 GQB589874:GQM589880 GZX589874:HAI589880 HJT589874:HKE589880 HTP589874:HUA589880 IDL589874:IDW589880 INH589874:INS589880 IXD589874:IXO589880 JGZ589874:JHK589880 JQV589874:JRG589880 KAR589874:KBC589880 KKN589874:KKY589880 KUJ589874:KUU589880 LEF589874:LEQ589880 LOB589874:LOM589880 LXX589874:LYI589880 MHT589874:MIE589880 MRP589874:MSA589880 NBL589874:NBW589880 NLH589874:NLS589880 NVD589874:NVO589880 OEZ589874:OFK589880 OOV589874:OPG589880 OYR589874:OZC589880 PIN589874:PIY589880 PSJ589874:PSU589880 QCF589874:QCQ589880 QMB589874:QMM589880 QVX589874:QWI589880 RFT589874:RGE589880 RPP589874:RQA589880 RZL589874:RZW589880 SJH589874:SJS589880 STD589874:STO589880 TCZ589874:TDK589880 TMV589874:TNG589880 TWR589874:TXC589880 UGN589874:UGY589880 UQJ589874:UQU589880 VAF589874:VAQ589880 VKB589874:VKM589880 VTX589874:VUI589880 WDT589874:WEE589880 WNP589874:WOA589880 WXL589874:WXW589880 BE655410:BP655416 KZ655410:LK655416 UV655410:VG655416 AER655410:AFC655416 AON655410:AOY655416 AYJ655410:AYU655416 BIF655410:BIQ655416 BSB655410:BSM655416 CBX655410:CCI655416 CLT655410:CME655416 CVP655410:CWA655416 DFL655410:DFW655416 DPH655410:DPS655416 DZD655410:DZO655416 EIZ655410:EJK655416 ESV655410:ETG655416 FCR655410:FDC655416 FMN655410:FMY655416 FWJ655410:FWU655416 GGF655410:GGQ655416 GQB655410:GQM655416 GZX655410:HAI655416 HJT655410:HKE655416 HTP655410:HUA655416 IDL655410:IDW655416 INH655410:INS655416 IXD655410:IXO655416 JGZ655410:JHK655416 JQV655410:JRG655416 KAR655410:KBC655416 KKN655410:KKY655416 KUJ655410:KUU655416 LEF655410:LEQ655416 LOB655410:LOM655416 LXX655410:LYI655416 MHT655410:MIE655416 MRP655410:MSA655416 NBL655410:NBW655416 NLH655410:NLS655416 NVD655410:NVO655416 OEZ655410:OFK655416 OOV655410:OPG655416 OYR655410:OZC655416 PIN655410:PIY655416 PSJ655410:PSU655416 QCF655410:QCQ655416 QMB655410:QMM655416 QVX655410:QWI655416 RFT655410:RGE655416 RPP655410:RQA655416 RZL655410:RZW655416 SJH655410:SJS655416 STD655410:STO655416 TCZ655410:TDK655416 TMV655410:TNG655416 TWR655410:TXC655416 UGN655410:UGY655416 UQJ655410:UQU655416 VAF655410:VAQ655416 VKB655410:VKM655416 VTX655410:VUI655416 WDT655410:WEE655416 WNP655410:WOA655416 WXL655410:WXW655416 BE720946:BP720952 KZ720946:LK720952 UV720946:VG720952 AER720946:AFC720952 AON720946:AOY720952 AYJ720946:AYU720952 BIF720946:BIQ720952 BSB720946:BSM720952 CBX720946:CCI720952 CLT720946:CME720952 CVP720946:CWA720952 DFL720946:DFW720952 DPH720946:DPS720952 DZD720946:DZO720952 EIZ720946:EJK720952 ESV720946:ETG720952 FCR720946:FDC720952 FMN720946:FMY720952 FWJ720946:FWU720952 GGF720946:GGQ720952 GQB720946:GQM720952 GZX720946:HAI720952 HJT720946:HKE720952 HTP720946:HUA720952 IDL720946:IDW720952 INH720946:INS720952 IXD720946:IXO720952 JGZ720946:JHK720952 JQV720946:JRG720952 KAR720946:KBC720952 KKN720946:KKY720952 KUJ720946:KUU720952 LEF720946:LEQ720952 LOB720946:LOM720952 LXX720946:LYI720952 MHT720946:MIE720952 MRP720946:MSA720952 NBL720946:NBW720952 NLH720946:NLS720952 NVD720946:NVO720952 OEZ720946:OFK720952 OOV720946:OPG720952 OYR720946:OZC720952 PIN720946:PIY720952 PSJ720946:PSU720952 QCF720946:QCQ720952 QMB720946:QMM720952 QVX720946:QWI720952 RFT720946:RGE720952 RPP720946:RQA720952 RZL720946:RZW720952 SJH720946:SJS720952 STD720946:STO720952 TCZ720946:TDK720952 TMV720946:TNG720952 TWR720946:TXC720952 UGN720946:UGY720952 UQJ720946:UQU720952 VAF720946:VAQ720952 VKB720946:VKM720952 VTX720946:VUI720952 WDT720946:WEE720952 WNP720946:WOA720952 WXL720946:WXW720952 BE786482:BP786488 KZ786482:LK786488 UV786482:VG786488 AER786482:AFC786488 AON786482:AOY786488 AYJ786482:AYU786488 BIF786482:BIQ786488 BSB786482:BSM786488 CBX786482:CCI786488 CLT786482:CME786488 CVP786482:CWA786488 DFL786482:DFW786488 DPH786482:DPS786488 DZD786482:DZO786488 EIZ786482:EJK786488 ESV786482:ETG786488 FCR786482:FDC786488 FMN786482:FMY786488 FWJ786482:FWU786488 GGF786482:GGQ786488 GQB786482:GQM786488 GZX786482:HAI786488 HJT786482:HKE786488 HTP786482:HUA786488 IDL786482:IDW786488 INH786482:INS786488 IXD786482:IXO786488 JGZ786482:JHK786488 JQV786482:JRG786488 KAR786482:KBC786488 KKN786482:KKY786488 KUJ786482:KUU786488 LEF786482:LEQ786488 LOB786482:LOM786488 LXX786482:LYI786488 MHT786482:MIE786488 MRP786482:MSA786488 NBL786482:NBW786488 NLH786482:NLS786488 NVD786482:NVO786488 OEZ786482:OFK786488 OOV786482:OPG786488 OYR786482:OZC786488 PIN786482:PIY786488 PSJ786482:PSU786488 QCF786482:QCQ786488 QMB786482:QMM786488 QVX786482:QWI786488 RFT786482:RGE786488 RPP786482:RQA786488 RZL786482:RZW786488 SJH786482:SJS786488 STD786482:STO786488 TCZ786482:TDK786488 TMV786482:TNG786488 TWR786482:TXC786488 UGN786482:UGY786488 UQJ786482:UQU786488 VAF786482:VAQ786488 VKB786482:VKM786488 VTX786482:VUI786488 WDT786482:WEE786488 WNP786482:WOA786488 WXL786482:WXW786488 BE852018:BP852024 KZ852018:LK852024 UV852018:VG852024 AER852018:AFC852024 AON852018:AOY852024 AYJ852018:AYU852024 BIF852018:BIQ852024 BSB852018:BSM852024 CBX852018:CCI852024 CLT852018:CME852024 CVP852018:CWA852024 DFL852018:DFW852024 DPH852018:DPS852024 DZD852018:DZO852024 EIZ852018:EJK852024 ESV852018:ETG852024 FCR852018:FDC852024 FMN852018:FMY852024 FWJ852018:FWU852024 GGF852018:GGQ852024 GQB852018:GQM852024 GZX852018:HAI852024 HJT852018:HKE852024 HTP852018:HUA852024 IDL852018:IDW852024 INH852018:INS852024 IXD852018:IXO852024 JGZ852018:JHK852024 JQV852018:JRG852024 KAR852018:KBC852024 KKN852018:KKY852024 KUJ852018:KUU852024 LEF852018:LEQ852024 LOB852018:LOM852024 LXX852018:LYI852024 MHT852018:MIE852024 MRP852018:MSA852024 NBL852018:NBW852024 NLH852018:NLS852024 NVD852018:NVO852024 OEZ852018:OFK852024 OOV852018:OPG852024 OYR852018:OZC852024 PIN852018:PIY852024 PSJ852018:PSU852024 QCF852018:QCQ852024 QMB852018:QMM852024 QVX852018:QWI852024 RFT852018:RGE852024 RPP852018:RQA852024 RZL852018:RZW852024 SJH852018:SJS852024 STD852018:STO852024 TCZ852018:TDK852024 TMV852018:TNG852024 TWR852018:TXC852024 UGN852018:UGY852024 UQJ852018:UQU852024 VAF852018:VAQ852024 VKB852018:VKM852024 VTX852018:VUI852024 WDT852018:WEE852024 WNP852018:WOA852024 WXL852018:WXW852024 BE917554:BP917560 KZ917554:LK917560 UV917554:VG917560 AER917554:AFC917560 AON917554:AOY917560 AYJ917554:AYU917560 BIF917554:BIQ917560 BSB917554:BSM917560 CBX917554:CCI917560 CLT917554:CME917560 CVP917554:CWA917560 DFL917554:DFW917560 DPH917554:DPS917560 DZD917554:DZO917560 EIZ917554:EJK917560 ESV917554:ETG917560 FCR917554:FDC917560 FMN917554:FMY917560 FWJ917554:FWU917560 GGF917554:GGQ917560 GQB917554:GQM917560 GZX917554:HAI917560 HJT917554:HKE917560 HTP917554:HUA917560 IDL917554:IDW917560 INH917554:INS917560 IXD917554:IXO917560 JGZ917554:JHK917560 JQV917554:JRG917560 KAR917554:KBC917560 KKN917554:KKY917560 KUJ917554:KUU917560 LEF917554:LEQ917560 LOB917554:LOM917560 LXX917554:LYI917560 MHT917554:MIE917560 MRP917554:MSA917560 NBL917554:NBW917560 NLH917554:NLS917560 NVD917554:NVO917560 OEZ917554:OFK917560 OOV917554:OPG917560 OYR917554:OZC917560 PIN917554:PIY917560 PSJ917554:PSU917560 QCF917554:QCQ917560 QMB917554:QMM917560 QVX917554:QWI917560 RFT917554:RGE917560 RPP917554:RQA917560 RZL917554:RZW917560 SJH917554:SJS917560 STD917554:STO917560 TCZ917554:TDK917560 TMV917554:TNG917560 TWR917554:TXC917560 UGN917554:UGY917560 UQJ917554:UQU917560 VAF917554:VAQ917560 VKB917554:VKM917560 VTX917554:VUI917560 WDT917554:WEE917560 WNP917554:WOA917560 WXL917554:WXW917560 BE983090:BP983096 KZ983090:LK983096 UV983090:VG983096 AER983090:AFC983096 AON983090:AOY983096 AYJ983090:AYU983096 BIF983090:BIQ983096 BSB983090:BSM983096 CBX983090:CCI983096 CLT983090:CME983096 CVP983090:CWA983096 DFL983090:DFW983096 DPH983090:DPS983096 DZD983090:DZO983096 EIZ983090:EJK983096 ESV983090:ETG983096 FCR983090:FDC983096 FMN983090:FMY983096 FWJ983090:FWU983096 GGF983090:GGQ983096 GQB983090:GQM983096 GZX983090:HAI983096 HJT983090:HKE983096 HTP983090:HUA983096 IDL983090:IDW983096 INH983090:INS983096 IXD983090:IXO983096 JGZ983090:JHK983096 JQV983090:JRG983096 KAR983090:KBC983096 KKN983090:KKY983096 KUJ983090:KUU983096 LEF983090:LEQ983096 LOB983090:LOM983096 LXX983090:LYI983096 MHT983090:MIE983096 MRP983090:MSA983096 NBL983090:NBW983096 NLH983090:NLS983096 NVD983090:NVO983096 OEZ983090:OFK983096 OOV983090:OPG983096 OYR983090:OZC983096 PIN983090:PIY983096 PSJ983090:PSU983096 QCF983090:QCQ983096 QMB983090:QMM983096 QVX983090:QWI983096 RFT983090:RGE983096 RPP983090:RQA983096 RZL983090:RZW983096 SJH983090:SJS983096 STD983090:STO983096 TCZ983090:TDK983096 TMV983090:TNG983096 TWR983090:TXC983096 UGN983090:UGY983096 UQJ983090:UQU983096 VAF983090:VAQ983096 VKB983090:VKM983096 VTX983090:VUI983096 WDT983090:WEE983096 WNP983090:WOA983096 WXL983090:WXW983096" xr:uid="{00000000-0002-0000-0400-000004000000}">
      <formula1>0</formula1>
    </dataValidation>
    <dataValidation type="list" allowBlank="1" showInputMessage="1" showErrorMessage="1" sqref="F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F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F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F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F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F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F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F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F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F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F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F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F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F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F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F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00000000-0002-0000-0400-000005000000}">
      <formula1>"salmonella, campylobacter, etc"</formula1>
    </dataValidation>
    <dataValidation showInputMessage="1" showErrorMessage="1" error="Public Health Unit Network - entry required." promptTitle="Public Health Unit Network" sqref="AA15:BP15" xr:uid="{00000000-0002-0000-0400-000006000000}"/>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49"/>
  <sheetViews>
    <sheetView workbookViewId="0">
      <selection activeCell="X28" sqref="X28"/>
    </sheetView>
  </sheetViews>
  <sheetFormatPr defaultRowHeight="14.4" x14ac:dyDescent="0.3"/>
  <cols>
    <col min="1" max="1" width="8.109375" customWidth="1"/>
    <col min="3" max="3" width="1.6640625" customWidth="1"/>
    <col min="5" max="5" width="1.5546875" customWidth="1"/>
    <col min="10" max="10" width="1.6640625" customWidth="1"/>
    <col min="21" max="21" width="3.6640625" customWidth="1"/>
    <col min="22" max="22" width="14.44140625" style="64" customWidth="1"/>
    <col min="23" max="23" width="10.6640625" style="65" bestFit="1" customWidth="1"/>
    <col min="24" max="24" width="9.109375" style="64"/>
    <col min="25" max="25" width="1.6640625" style="64" customWidth="1"/>
    <col min="26" max="27" width="9.109375" style="64"/>
    <col min="28" max="28" width="1.6640625" style="64" customWidth="1"/>
    <col min="29" max="30" width="9.109375" style="64"/>
    <col min="31" max="31" width="1.6640625" style="64" customWidth="1"/>
    <col min="32" max="33" width="9.109375" style="64"/>
  </cols>
  <sheetData>
    <row r="1" spans="1:37" x14ac:dyDescent="0.3">
      <c r="A1" s="45" t="s">
        <v>111</v>
      </c>
      <c r="K1" s="188" t="s">
        <v>141</v>
      </c>
      <c r="V1" s="68" t="str">
        <f>D2</f>
        <v xml:space="preserve">AVALON VILLAGE </v>
      </c>
    </row>
    <row r="2" spans="1:37" x14ac:dyDescent="0.3">
      <c r="A2" t="s">
        <v>112</v>
      </c>
      <c r="D2" s="44" t="str">
        <f>Facility!D5</f>
        <v xml:space="preserve">AVALON VILLAGE </v>
      </c>
      <c r="W2" s="66"/>
      <c r="X2" s="67" t="s">
        <v>131</v>
      </c>
      <c r="Y2" s="68"/>
      <c r="Z2" s="69" t="str">
        <f>Ref!B6</f>
        <v>Resident</v>
      </c>
      <c r="AA2" s="86" t="e">
        <f>F4/Facility!D7</f>
        <v>#DIV/0!</v>
      </c>
      <c r="AB2" s="68"/>
      <c r="AC2" s="69" t="str">
        <f>Ref!B7</f>
        <v>Staff</v>
      </c>
      <c r="AD2" s="86" t="e">
        <f>G4/Facility!D9</f>
        <v>#DIV/0!</v>
      </c>
      <c r="AE2" s="68"/>
      <c r="AF2" s="68"/>
      <c r="AG2" s="68"/>
    </row>
    <row r="4" spans="1:37" s="48" customFormat="1" x14ac:dyDescent="0.3">
      <c r="A4" s="49"/>
      <c r="B4" s="50" t="s">
        <v>113</v>
      </c>
      <c r="C4" s="51"/>
      <c r="D4" s="52">
        <f>SUM(D7:D60)</f>
        <v>0</v>
      </c>
      <c r="E4" s="53"/>
      <c r="F4" s="54">
        <f t="shared" ref="F4:I4" si="0">SUM(F7:F60)</f>
        <v>0</v>
      </c>
      <c r="G4" s="55">
        <f t="shared" si="0"/>
        <v>0</v>
      </c>
      <c r="H4" s="55">
        <f t="shared" si="0"/>
        <v>0</v>
      </c>
      <c r="I4" s="56">
        <f t="shared" si="0"/>
        <v>0</v>
      </c>
      <c r="J4" s="49"/>
      <c r="K4" s="54">
        <f>SUM(K7:K60)</f>
        <v>0</v>
      </c>
      <c r="L4" s="55">
        <f t="shared" ref="L4:T4" si="1">SUM(L7:L60)</f>
        <v>0</v>
      </c>
      <c r="M4" s="55">
        <f t="shared" si="1"/>
        <v>0</v>
      </c>
      <c r="N4" s="55">
        <f t="shared" si="1"/>
        <v>0</v>
      </c>
      <c r="O4" s="55">
        <f t="shared" si="1"/>
        <v>0</v>
      </c>
      <c r="P4" s="55">
        <f t="shared" si="1"/>
        <v>0</v>
      </c>
      <c r="Q4" s="55">
        <f t="shared" si="1"/>
        <v>0</v>
      </c>
      <c r="R4" s="55">
        <f t="shared" si="1"/>
        <v>0</v>
      </c>
      <c r="S4" s="55">
        <f t="shared" si="1"/>
        <v>0</v>
      </c>
      <c r="T4" s="56">
        <f t="shared" si="1"/>
        <v>0</v>
      </c>
      <c r="V4" s="70"/>
      <c r="W4" s="46" t="str">
        <f>D6</f>
        <v>All</v>
      </c>
      <c r="X4" s="71" t="s">
        <v>124</v>
      </c>
      <c r="Y4" s="64"/>
      <c r="Z4" s="72" t="str">
        <f>Ref!B6</f>
        <v>Resident</v>
      </c>
      <c r="AA4" s="70" t="s">
        <v>125</v>
      </c>
      <c r="AB4" s="64"/>
      <c r="AC4" s="72" t="str">
        <f>Ref!B7</f>
        <v>Staff</v>
      </c>
      <c r="AD4" s="70" t="s">
        <v>126</v>
      </c>
      <c r="AE4" s="64"/>
      <c r="AF4" s="72" t="s">
        <v>98</v>
      </c>
      <c r="AG4" s="70" t="s">
        <v>127</v>
      </c>
      <c r="AI4" s="68" t="s">
        <v>133</v>
      </c>
    </row>
    <row r="5" spans="1:37" x14ac:dyDescent="0.3">
      <c r="A5" s="57"/>
      <c r="B5" s="58"/>
      <c r="C5" s="59"/>
      <c r="D5" s="60"/>
      <c r="E5" s="61"/>
      <c r="F5" s="60"/>
      <c r="G5" s="60"/>
      <c r="H5" s="60"/>
      <c r="I5" s="57"/>
      <c r="J5" s="57"/>
      <c r="K5" s="57"/>
      <c r="L5" s="62"/>
      <c r="M5" s="62"/>
      <c r="N5" s="62"/>
      <c r="V5" s="68" t="s">
        <v>132</v>
      </c>
      <c r="W5" s="66">
        <f>D4</f>
        <v>0</v>
      </c>
      <c r="X5" s="68"/>
      <c r="Y5" s="68"/>
      <c r="Z5" s="66">
        <f>F4</f>
        <v>0</v>
      </c>
      <c r="AA5" s="68"/>
      <c r="AB5" s="68"/>
      <c r="AC5" s="66">
        <f>G4</f>
        <v>0</v>
      </c>
      <c r="AD5" s="68"/>
      <c r="AE5" s="68"/>
      <c r="AF5" s="66">
        <f>H4+I4</f>
        <v>0</v>
      </c>
      <c r="AG5" s="68"/>
    </row>
    <row r="6" spans="1:37" x14ac:dyDescent="0.3">
      <c r="A6" s="37" t="s">
        <v>114</v>
      </c>
      <c r="B6" s="38" t="s">
        <v>115</v>
      </c>
      <c r="C6" s="39"/>
      <c r="D6" s="37" t="s">
        <v>116</v>
      </c>
      <c r="E6" s="41"/>
      <c r="F6" s="37" t="str">
        <f>Ref!B6</f>
        <v>Resident</v>
      </c>
      <c r="G6" s="37" t="str">
        <f>Ref!B7</f>
        <v>Staff</v>
      </c>
      <c r="H6" s="37" t="str">
        <f>Ref!B8</f>
        <v>Visitor</v>
      </c>
      <c r="I6" s="37" t="str">
        <f>Ref!B9</f>
        <v>Volunteer</v>
      </c>
      <c r="J6" s="33"/>
      <c r="K6" s="42">
        <f>Facility!$B13</f>
        <v>0</v>
      </c>
      <c r="L6" s="42">
        <f>Facility!$B14</f>
        <v>0</v>
      </c>
      <c r="M6" s="42">
        <f>Facility!$B15</f>
        <v>0</v>
      </c>
      <c r="N6" s="42">
        <f>Facility!$B16</f>
        <v>0</v>
      </c>
      <c r="O6" s="42">
        <f>Facility!$B17</f>
        <v>0</v>
      </c>
      <c r="P6" s="42">
        <f>Facility!$B18</f>
        <v>0</v>
      </c>
      <c r="Q6" s="42">
        <f>Facility!$B19</f>
        <v>0</v>
      </c>
      <c r="R6" s="42">
        <f>Facility!$B20</f>
        <v>0</v>
      </c>
      <c r="S6" s="42">
        <f>Facility!$B21</f>
        <v>0</v>
      </c>
      <c r="T6" s="42">
        <f>Facility!$B22</f>
        <v>0</v>
      </c>
      <c r="V6" s="73" t="s">
        <v>29</v>
      </c>
      <c r="W6" s="65">
        <f>COUNTIFS(Linelist!I$3:I$102,Ref!$C$6,Linelist!$BH$3:$BH$102,1)</f>
        <v>0</v>
      </c>
      <c r="X6" s="74" t="e">
        <f t="shared" ref="X6:X13" si="2">W6/D$4</f>
        <v>#DIV/0!</v>
      </c>
      <c r="Z6" s="65">
        <f>COUNTIFS(Linelist!E$3:E$102,Epi!Z$4,Linelist!I$3:I$102,Ref!$C$6,Linelist!$BH$3:$BH$102,1)</f>
        <v>0</v>
      </c>
      <c r="AA6" s="74" t="e">
        <f t="shared" ref="AA6:AA11" si="3">Z6/F$4</f>
        <v>#DIV/0!</v>
      </c>
      <c r="AC6" s="65">
        <f>COUNTIFS(Linelist!E$3:E$102,Epi!AC$4,Linelist!I$3:I$102,Ref!$C$6,Linelist!$BH$3:$BH$102,1)</f>
        <v>0</v>
      </c>
      <c r="AD6" s="74" t="e">
        <f t="shared" ref="AD6:AD11" si="4">AC6/G$4</f>
        <v>#DIV/0!</v>
      </c>
      <c r="AF6" s="65">
        <f>W6-Z6-AC6</f>
        <v>0</v>
      </c>
      <c r="AG6" s="74" t="e">
        <f t="shared" ref="AG6:AG11" si="5">AF6/(D$4-F$4-G$4)</f>
        <v>#DIV/0!</v>
      </c>
      <c r="AI6" s="47" t="str">
        <f>D6</f>
        <v>All</v>
      </c>
      <c r="AJ6" s="47" t="str">
        <f>F6</f>
        <v>Resident</v>
      </c>
      <c r="AK6" s="47" t="str">
        <f t="shared" ref="AK6" si="6">G6</f>
        <v>Staff</v>
      </c>
    </row>
    <row r="7" spans="1:37" x14ac:dyDescent="0.3">
      <c r="A7" s="35">
        <v>1</v>
      </c>
      <c r="B7" s="34">
        <f>Linelist!S1</f>
        <v>0</v>
      </c>
      <c r="C7" s="40"/>
      <c r="D7" s="36">
        <f>COUNTIFS(Linelist!$H$3:$H$102,$B7,Linelist!$BH$3:$BH$102,1)</f>
        <v>0</v>
      </c>
      <c r="E7" s="41"/>
      <c r="F7" s="35">
        <f>COUNTIFS(Linelist!$H$3:$H$102,$B7,Linelist!$E$3:$E$102,F$6,Linelist!$BH$3:$BH$102,1)</f>
        <v>0</v>
      </c>
      <c r="G7" s="35">
        <f>COUNTIFS(Linelist!$H$3:$H$102,$B7,Linelist!$E$3:$E$102,G$6,Linelist!$BH$3:$BH$102,1)</f>
        <v>0</v>
      </c>
      <c r="H7" s="35">
        <f>COUNTIFS(Linelist!$H$3:$H$102,$B7,Linelist!$E$3:$E$102,H$6,Linelist!$BH$3:$BH$102,1)</f>
        <v>0</v>
      </c>
      <c r="I7" s="35">
        <f>COUNTIFS(Linelist!$H$3:$H$102,$B7,Linelist!$E$3:$E$102,I$6,Linelist!$BH$3:$BH$102,1)</f>
        <v>0</v>
      </c>
      <c r="J7" s="33"/>
      <c r="K7" s="35">
        <f>COUNTIFS(Linelist!$H$3:$H$102,$B7,Linelist!$F$3:$F$102,K$6,Linelist!$BH$3:$BH$102,1)</f>
        <v>0</v>
      </c>
      <c r="L7" s="35">
        <f>COUNTIFS(Linelist!$H$3:$H$102,$B7,Linelist!$F$3:$F$102,L$6,Linelist!$BH$3:$BH$102,1)</f>
        <v>0</v>
      </c>
      <c r="M7" s="35">
        <f>COUNTIFS(Linelist!$H$3:$H$102,$B7,Linelist!$F$3:$F$102,M$6,Linelist!$BH$3:$BH$102,1)</f>
        <v>0</v>
      </c>
      <c r="N7" s="35">
        <f>COUNTIFS(Linelist!$H$3:$H$102,$B7,Linelist!$F$3:$F$102,N$6,Linelist!$BH$3:$BH$102,1)</f>
        <v>0</v>
      </c>
      <c r="O7" s="35">
        <f>COUNTIFS(Linelist!$H$3:$H$102,$B7,Linelist!$F$3:$F$102,O$6,Linelist!$BH$3:$BH$102,1)</f>
        <v>0</v>
      </c>
      <c r="P7" s="35">
        <f>COUNTIFS(Linelist!$H$3:$H$102,$B7,Linelist!$F$3:$F$102,P$6,Linelist!$BH$3:$BH$102,1)</f>
        <v>0</v>
      </c>
      <c r="Q7" s="35">
        <f>COUNTIFS(Linelist!$H$3:$H$102,$B7,Linelist!$F$3:$F$102,Q$6,Linelist!$BH$3:$BH$102,1)</f>
        <v>0</v>
      </c>
      <c r="R7" s="35">
        <f>COUNTIFS(Linelist!$H$3:$H$102,$B7,Linelist!$F$3:$F$102,R$6,Linelist!$BH$3:$BH$102,1)</f>
        <v>0</v>
      </c>
      <c r="S7" s="35">
        <f>COUNTIFS(Linelist!$H$3:$H$102,$B7,Linelist!$F$3:$F$102,S$6,Linelist!$BH$3:$BH$102,1)</f>
        <v>0</v>
      </c>
      <c r="T7" s="35">
        <f>COUNTIFS(Linelist!$H$3:$H$102,$B7,Linelist!$F$3:$F$102,T$6,Linelist!$BH$3:$BH$102,1)</f>
        <v>0</v>
      </c>
      <c r="V7" s="73" t="s">
        <v>30</v>
      </c>
      <c r="W7" s="65">
        <f>COUNTIFS(Linelist!J$3:J$102,Ref!$C$6,Linelist!$BH$3:$BH$102,1)</f>
        <v>0</v>
      </c>
      <c r="X7" s="74" t="e">
        <f t="shared" si="2"/>
        <v>#DIV/0!</v>
      </c>
      <c r="Z7" s="65">
        <f>COUNTIFS(Linelist!E$3:E$102,Epi!Z$4,Linelist!J$3:J$102,Ref!$C$6,Linelist!$BH$3:$BH$102,1)</f>
        <v>0</v>
      </c>
      <c r="AA7" s="74" t="e">
        <f t="shared" si="3"/>
        <v>#DIV/0!</v>
      </c>
      <c r="AC7" s="65">
        <f>COUNTIFS(Linelist!E$3:E$102,Epi!AC$4,Linelist!J$3:J$102,Ref!$C$6,Linelist!$BH$3:$BH$102,1)</f>
        <v>0</v>
      </c>
      <c r="AD7" s="74" t="e">
        <f t="shared" si="4"/>
        <v>#DIV/0!</v>
      </c>
      <c r="AF7" s="65">
        <f t="shared" ref="AF7:AF11" si="7">W7-Z7-AC7</f>
        <v>0</v>
      </c>
      <c r="AG7" s="74" t="e">
        <f t="shared" si="5"/>
        <v>#DIV/0!</v>
      </c>
      <c r="AI7" s="63" t="e">
        <f>D7/D$4</f>
        <v>#DIV/0!</v>
      </c>
      <c r="AJ7" s="63" t="e">
        <f>F7/F$4</f>
        <v>#DIV/0!</v>
      </c>
      <c r="AK7" s="63" t="e">
        <f>G7/G$4</f>
        <v>#DIV/0!</v>
      </c>
    </row>
    <row r="8" spans="1:37" x14ac:dyDescent="0.3">
      <c r="A8" s="35">
        <v>2</v>
      </c>
      <c r="B8" s="43">
        <f>B7+1</f>
        <v>1</v>
      </c>
      <c r="D8" s="36">
        <f>COUNTIFS(Linelist!$H$3:$H$102,$B8,Linelist!$BH$3:$BH$102,1)</f>
        <v>0</v>
      </c>
      <c r="F8" s="35">
        <f>COUNTIFS(Linelist!$H$3:$H$102,$B8,Linelist!$E$3:$E$102,F$6,Linelist!$BH$3:$BH$102,1)</f>
        <v>0</v>
      </c>
      <c r="G8" s="35">
        <f>COUNTIFS(Linelist!$H$3:$H$102,$B8,Linelist!$E$3:$E$102,G$6,Linelist!$BH$3:$BH$102,1)</f>
        <v>0</v>
      </c>
      <c r="H8" s="35">
        <f>COUNTIFS(Linelist!$H$3:$H$102,$B8,Linelist!$E$3:$E$102,H$6,Linelist!$BH$3:$BH$102,1)</f>
        <v>0</v>
      </c>
      <c r="I8" s="35">
        <f>COUNTIFS(Linelist!$H$3:$H$102,$B8,Linelist!$E$3:$E$102,I$6,Linelist!$BH$3:$BH$102,1)</f>
        <v>0</v>
      </c>
      <c r="K8" s="35">
        <f>COUNTIFS(Linelist!$H$3:$H$102,$B8,Linelist!$F$3:$F$102,K$6,Linelist!$BH$3:$BH$102,1)</f>
        <v>0</v>
      </c>
      <c r="L8" s="35">
        <f>COUNTIFS(Linelist!$H$3:$H$102,$B8,Linelist!$F$3:$F$102,L$6,Linelist!$BH$3:$BH$102,1)</f>
        <v>0</v>
      </c>
      <c r="M8" s="35">
        <f>COUNTIFS(Linelist!$H$3:$H$102,$B8,Linelist!$F$3:$F$102,M$6,Linelist!$BH$3:$BH$102,1)</f>
        <v>0</v>
      </c>
      <c r="N8" s="35">
        <f>COUNTIFS(Linelist!$H$3:$H$102,$B8,Linelist!$F$3:$F$102,N$6,Linelist!$BH$3:$BH$102,1)</f>
        <v>0</v>
      </c>
      <c r="O8" s="35">
        <f>COUNTIFS(Linelist!$H$3:$H$102,$B8,Linelist!$F$3:$F$102,O$6,Linelist!$BH$3:$BH$102,1)</f>
        <v>0</v>
      </c>
      <c r="P8" s="35">
        <f>COUNTIFS(Linelist!$H$3:$H$102,$B8,Linelist!$F$3:$F$102,P$6,Linelist!$BH$3:$BH$102,1)</f>
        <v>0</v>
      </c>
      <c r="Q8" s="35">
        <f>COUNTIFS(Linelist!$H$3:$H$102,$B8,Linelist!$F$3:$F$102,Q$6,Linelist!$BH$3:$BH$102,1)</f>
        <v>0</v>
      </c>
      <c r="R8" s="35">
        <f>COUNTIFS(Linelist!$H$3:$H$102,$B8,Linelist!$F$3:$F$102,R$6,Linelist!$BH$3:$BH$102,1)</f>
        <v>0</v>
      </c>
      <c r="S8" s="35">
        <f>COUNTIFS(Linelist!$H$3:$H$102,$B8,Linelist!$F$3:$F$102,S$6,Linelist!$BH$3:$BH$102,1)</f>
        <v>0</v>
      </c>
      <c r="T8" s="35">
        <f>COUNTIFS(Linelist!$H$3:$H$102,$B8,Linelist!$F$3:$F$102,T$6,Linelist!$BH$3:$BH$102,1)</f>
        <v>0</v>
      </c>
      <c r="V8" s="73" t="s">
        <v>31</v>
      </c>
      <c r="W8" s="65">
        <f>COUNTIFS(Linelist!K$3:K$102,Ref!$C$6,Linelist!$BH$3:$BH$102,1)</f>
        <v>0</v>
      </c>
      <c r="X8" s="74" t="e">
        <f t="shared" si="2"/>
        <v>#DIV/0!</v>
      </c>
      <c r="Z8" s="65">
        <f>COUNTIFS(Linelist!E$3:E$102,Epi!Z$4,Linelist!K$3:K$102,Ref!$C$6,Linelist!$BH$3:$BH$102,1)</f>
        <v>0</v>
      </c>
      <c r="AA8" s="74" t="e">
        <f t="shared" si="3"/>
        <v>#DIV/0!</v>
      </c>
      <c r="AC8" s="65">
        <f>COUNTIFS(Linelist!E$3:E$102,Epi!AC$4,Linelist!K$3:K$102,Ref!$C$6,Linelist!$BH$3:$BH$102,1)</f>
        <v>0</v>
      </c>
      <c r="AD8" s="74" t="e">
        <f t="shared" si="4"/>
        <v>#DIV/0!</v>
      </c>
      <c r="AF8" s="65">
        <f t="shared" si="7"/>
        <v>0</v>
      </c>
      <c r="AG8" s="74" t="e">
        <f t="shared" si="5"/>
        <v>#DIV/0!</v>
      </c>
      <c r="AI8" s="63" t="e">
        <f>SUM(D$7:D8)/D$4</f>
        <v>#DIV/0!</v>
      </c>
      <c r="AJ8" s="63" t="e">
        <f>SUM(F$7:F8)/F$4</f>
        <v>#DIV/0!</v>
      </c>
      <c r="AK8" s="63" t="e">
        <f>SUM(G$7:G8)/G$4</f>
        <v>#DIV/0!</v>
      </c>
    </row>
    <row r="9" spans="1:37" x14ac:dyDescent="0.3">
      <c r="A9" s="35">
        <v>3</v>
      </c>
      <c r="B9" s="43">
        <f t="shared" ref="B9:B46" si="8">B8+1</f>
        <v>2</v>
      </c>
      <c r="D9" s="36">
        <f>COUNTIFS(Linelist!$H$3:$H$102,$B9,Linelist!$BH$3:$BH$102,1)</f>
        <v>0</v>
      </c>
      <c r="F9" s="35">
        <f>COUNTIFS(Linelist!$H$3:$H$102,$B9,Linelist!$E$3:$E$102,F$6,Linelist!$BH$3:$BH$102,1)</f>
        <v>0</v>
      </c>
      <c r="G9" s="35">
        <f>COUNTIFS(Linelist!$H$3:$H$102,$B9,Linelist!$E$3:$E$102,G$6,Linelist!$BH$3:$BH$102,1)</f>
        <v>0</v>
      </c>
      <c r="H9" s="35">
        <f>COUNTIFS(Linelist!$H$3:$H$102,$B9,Linelist!$E$3:$E$102,H$6,Linelist!$BH$3:$BH$102,1)</f>
        <v>0</v>
      </c>
      <c r="I9" s="35">
        <f>COUNTIFS(Linelist!$H$3:$H$102,$B9,Linelist!$E$3:$E$102,I$6,Linelist!$BH$3:$BH$102,1)</f>
        <v>0</v>
      </c>
      <c r="K9" s="35">
        <f>COUNTIFS(Linelist!$H$3:$H$102,$B9,Linelist!$F$3:$F$102,K$6,Linelist!$BH$3:$BH$102,1)</f>
        <v>0</v>
      </c>
      <c r="L9" s="35">
        <f>COUNTIFS(Linelist!$H$3:$H$102,$B9,Linelist!$F$3:$F$102,L$6,Linelist!$BH$3:$BH$102,1)</f>
        <v>0</v>
      </c>
      <c r="M9" s="35">
        <f>COUNTIFS(Linelist!$H$3:$H$102,$B9,Linelist!$F$3:$F$102,M$6,Linelist!$BH$3:$BH$102,1)</f>
        <v>0</v>
      </c>
      <c r="N9" s="35">
        <f>COUNTIFS(Linelist!$H$3:$H$102,$B9,Linelist!$F$3:$F$102,N$6,Linelist!$BH$3:$BH$102,1)</f>
        <v>0</v>
      </c>
      <c r="O9" s="35">
        <f>COUNTIFS(Linelist!$H$3:$H$102,$B9,Linelist!$F$3:$F$102,O$6,Linelist!$BH$3:$BH$102,1)</f>
        <v>0</v>
      </c>
      <c r="P9" s="35">
        <f>COUNTIFS(Linelist!$H$3:$H$102,$B9,Linelist!$F$3:$F$102,P$6,Linelist!$BH$3:$BH$102,1)</f>
        <v>0</v>
      </c>
      <c r="Q9" s="35">
        <f>COUNTIFS(Linelist!$H$3:$H$102,$B9,Linelist!$F$3:$F$102,Q$6,Linelist!$BH$3:$BH$102,1)</f>
        <v>0</v>
      </c>
      <c r="R9" s="35">
        <f>COUNTIFS(Linelist!$H$3:$H$102,$B9,Linelist!$F$3:$F$102,R$6,Linelist!$BH$3:$BH$102,1)</f>
        <v>0</v>
      </c>
      <c r="S9" s="35">
        <f>COUNTIFS(Linelist!$H$3:$H$102,$B9,Linelist!$F$3:$F$102,S$6,Linelist!$BH$3:$BH$102,1)</f>
        <v>0</v>
      </c>
      <c r="T9" s="35">
        <f>COUNTIFS(Linelist!$H$3:$H$102,$B9,Linelist!$F$3:$F$102,T$6,Linelist!$BH$3:$BH$102,1)</f>
        <v>0</v>
      </c>
      <c r="V9" s="73" t="s">
        <v>119</v>
      </c>
      <c r="W9" s="65">
        <f>COUNTIFS(Linelist!L$3:L$102,Ref!$C$6,Linelist!$BH$3:$BH$102,1)</f>
        <v>0</v>
      </c>
      <c r="X9" s="74" t="e">
        <f t="shared" si="2"/>
        <v>#DIV/0!</v>
      </c>
      <c r="Z9" s="65">
        <f>COUNTIFS(Linelist!E$3:E$102,Epi!Z$4,Linelist!L$3:L$102,Ref!$C$6,Linelist!$BH$3:$BH$102,1)</f>
        <v>0</v>
      </c>
      <c r="AA9" s="74" t="e">
        <f t="shared" si="3"/>
        <v>#DIV/0!</v>
      </c>
      <c r="AC9" s="65">
        <f>COUNTIFS(Linelist!E$3:E$102,Epi!AC$4,Linelist!L$3:L$102,Ref!$C$6,Linelist!$BH$3:$BH$102,1)</f>
        <v>0</v>
      </c>
      <c r="AD9" s="74" t="e">
        <f t="shared" si="4"/>
        <v>#DIV/0!</v>
      </c>
      <c r="AF9" s="65">
        <f t="shared" si="7"/>
        <v>0</v>
      </c>
      <c r="AG9" s="74" t="e">
        <f t="shared" si="5"/>
        <v>#DIV/0!</v>
      </c>
      <c r="AI9" s="63" t="e">
        <f>SUM(D$7:D9)/D$4</f>
        <v>#DIV/0!</v>
      </c>
      <c r="AJ9" s="63" t="e">
        <f>SUM(F$7:F9)/F$4</f>
        <v>#DIV/0!</v>
      </c>
      <c r="AK9" s="63" t="e">
        <f>SUM(G$7:G9)/G$4</f>
        <v>#DIV/0!</v>
      </c>
    </row>
    <row r="10" spans="1:37" x14ac:dyDescent="0.3">
      <c r="A10" s="35">
        <v>4</v>
      </c>
      <c r="B10" s="43">
        <f t="shared" si="8"/>
        <v>3</v>
      </c>
      <c r="D10" s="36">
        <f>COUNTIFS(Linelist!$H$3:$H$102,$B10,Linelist!$BH$3:$BH$102,1)</f>
        <v>0</v>
      </c>
      <c r="F10" s="35">
        <f>COUNTIFS(Linelist!$H$3:$H$102,$B10,Linelist!$E$3:$E$102,F$6,Linelist!$BH$3:$BH$102,1)</f>
        <v>0</v>
      </c>
      <c r="G10" s="35">
        <f>COUNTIFS(Linelist!$H$3:$H$102,$B10,Linelist!$E$3:$E$102,G$6,Linelist!$BH$3:$BH$102,1)</f>
        <v>0</v>
      </c>
      <c r="H10" s="35">
        <f>COUNTIFS(Linelist!$H$3:$H$102,$B10,Linelist!$E$3:$E$102,H$6,Linelist!$BH$3:$BH$102,1)</f>
        <v>0</v>
      </c>
      <c r="I10" s="35">
        <f>COUNTIFS(Linelist!$H$3:$H$102,$B10,Linelist!$E$3:$E$102,I$6,Linelist!$BH$3:$BH$102,1)</f>
        <v>0</v>
      </c>
      <c r="K10" s="35">
        <f>COUNTIFS(Linelist!$H$3:$H$102,$B10,Linelist!$F$3:$F$102,K$6,Linelist!$BH$3:$BH$102,1)</f>
        <v>0</v>
      </c>
      <c r="L10" s="35">
        <f>COUNTIFS(Linelist!$H$3:$H$102,$B10,Linelist!$F$3:$F$102,L$6,Linelist!$BH$3:$BH$102,1)</f>
        <v>0</v>
      </c>
      <c r="M10" s="35">
        <f>COUNTIFS(Linelist!$H$3:$H$102,$B10,Linelist!$F$3:$F$102,M$6,Linelist!$BH$3:$BH$102,1)</f>
        <v>0</v>
      </c>
      <c r="N10" s="35">
        <f>COUNTIFS(Linelist!$H$3:$H$102,$B10,Linelist!$F$3:$F$102,N$6,Linelist!$BH$3:$BH$102,1)</f>
        <v>0</v>
      </c>
      <c r="O10" s="35">
        <f>COUNTIFS(Linelist!$H$3:$H$102,$B10,Linelist!$F$3:$F$102,O$6,Linelist!$BH$3:$BH$102,1)</f>
        <v>0</v>
      </c>
      <c r="P10" s="35">
        <f>COUNTIFS(Linelist!$H$3:$H$102,$B10,Linelist!$F$3:$F$102,P$6,Linelist!$BH$3:$BH$102,1)</f>
        <v>0</v>
      </c>
      <c r="Q10" s="35">
        <f>COUNTIFS(Linelist!$H$3:$H$102,$B10,Linelist!$F$3:$F$102,Q$6,Linelist!$BH$3:$BH$102,1)</f>
        <v>0</v>
      </c>
      <c r="R10" s="35">
        <f>COUNTIFS(Linelist!$H$3:$H$102,$B10,Linelist!$F$3:$F$102,R$6,Linelist!$BH$3:$BH$102,1)</f>
        <v>0</v>
      </c>
      <c r="S10" s="35">
        <f>COUNTIFS(Linelist!$H$3:$H$102,$B10,Linelist!$F$3:$F$102,S$6,Linelist!$BH$3:$BH$102,1)</f>
        <v>0</v>
      </c>
      <c r="T10" s="35">
        <f>COUNTIFS(Linelist!$H$3:$H$102,$B10,Linelist!$F$3:$F$102,T$6,Linelist!$BH$3:$BH$102,1)</f>
        <v>0</v>
      </c>
      <c r="V10" s="75" t="s">
        <v>120</v>
      </c>
      <c r="W10" s="65">
        <f>COUNTIFS(Linelist!M$3:M$102,Ref!$C$6,Linelist!$BH$3:$BH$102,1)</f>
        <v>0</v>
      </c>
      <c r="X10" s="74" t="e">
        <f t="shared" si="2"/>
        <v>#DIV/0!</v>
      </c>
      <c r="Z10" s="65">
        <f>COUNTIFS(Linelist!E$3:E$102,Epi!Z$4,Linelist!M$3:M$102,Ref!$C$6,Linelist!$BH$3:$BH$102,1)</f>
        <v>0</v>
      </c>
      <c r="AA10" s="74" t="e">
        <f t="shared" si="3"/>
        <v>#DIV/0!</v>
      </c>
      <c r="AC10" s="65">
        <f>COUNTIFS(Linelist!E$3:E$102,Epi!AC$4,Linelist!M$3:M$102,Ref!$C$6,Linelist!$BH$3:$BH$102,1)</f>
        <v>0</v>
      </c>
      <c r="AD10" s="74" t="e">
        <f t="shared" si="4"/>
        <v>#DIV/0!</v>
      </c>
      <c r="AF10" s="65">
        <f t="shared" si="7"/>
        <v>0</v>
      </c>
      <c r="AG10" s="74" t="e">
        <f t="shared" si="5"/>
        <v>#DIV/0!</v>
      </c>
      <c r="AI10" s="63" t="e">
        <f>SUM(D$7:D10)/D$4</f>
        <v>#DIV/0!</v>
      </c>
      <c r="AJ10" s="63" t="e">
        <f>SUM(F$7:F10)/F$4</f>
        <v>#DIV/0!</v>
      </c>
      <c r="AK10" s="63" t="e">
        <f>SUM(G$7:G10)/G$4</f>
        <v>#DIV/0!</v>
      </c>
    </row>
    <row r="11" spans="1:37" x14ac:dyDescent="0.3">
      <c r="A11" s="35">
        <v>5</v>
      </c>
      <c r="B11" s="43">
        <f t="shared" si="8"/>
        <v>4</v>
      </c>
      <c r="D11" s="36">
        <f>COUNTIFS(Linelist!$H$3:$H$102,$B11,Linelist!$BH$3:$BH$102,1)</f>
        <v>0</v>
      </c>
      <c r="F11" s="35">
        <f>COUNTIFS(Linelist!$H$3:$H$102,$B11,Linelist!$E$3:$E$102,F$6,Linelist!$BH$3:$BH$102,1)</f>
        <v>0</v>
      </c>
      <c r="G11" s="35">
        <f>COUNTIFS(Linelist!$H$3:$H$102,$B11,Linelist!$E$3:$E$102,G$6,Linelist!$BH$3:$BH$102,1)</f>
        <v>0</v>
      </c>
      <c r="H11" s="35">
        <f>COUNTIFS(Linelist!$H$3:$H$102,$B11,Linelist!$E$3:$E$102,H$6,Linelist!$BH$3:$BH$102,1)</f>
        <v>0</v>
      </c>
      <c r="I11" s="35">
        <f>COUNTIFS(Linelist!$H$3:$H$102,$B11,Linelist!$E$3:$E$102,I$6,Linelist!$BH$3:$BH$102,1)</f>
        <v>0</v>
      </c>
      <c r="K11" s="35">
        <f>COUNTIFS(Linelist!$H$3:$H$102,$B11,Linelist!$F$3:$F$102,K$6,Linelist!$BH$3:$BH$102,1)</f>
        <v>0</v>
      </c>
      <c r="L11" s="35">
        <f>COUNTIFS(Linelist!$H$3:$H$102,$B11,Linelist!$F$3:$F$102,L$6,Linelist!$BH$3:$BH$102,1)</f>
        <v>0</v>
      </c>
      <c r="M11" s="35">
        <f>COUNTIFS(Linelist!$H$3:$H$102,$B11,Linelist!$F$3:$F$102,M$6,Linelist!$BH$3:$BH$102,1)</f>
        <v>0</v>
      </c>
      <c r="N11" s="35">
        <f>COUNTIFS(Linelist!$H$3:$H$102,$B11,Linelist!$F$3:$F$102,N$6,Linelist!$BH$3:$BH$102,1)</f>
        <v>0</v>
      </c>
      <c r="O11" s="35">
        <f>COUNTIFS(Linelist!$H$3:$H$102,$B11,Linelist!$F$3:$F$102,O$6,Linelist!$BH$3:$BH$102,1)</f>
        <v>0</v>
      </c>
      <c r="P11" s="35">
        <f>COUNTIFS(Linelist!$H$3:$H$102,$B11,Linelist!$F$3:$F$102,P$6,Linelist!$BH$3:$BH$102,1)</f>
        <v>0</v>
      </c>
      <c r="Q11" s="35">
        <f>COUNTIFS(Linelist!$H$3:$H$102,$B11,Linelist!$F$3:$F$102,Q$6,Linelist!$BH$3:$BH$102,1)</f>
        <v>0</v>
      </c>
      <c r="R11" s="35">
        <f>COUNTIFS(Linelist!$H$3:$H$102,$B11,Linelist!$F$3:$F$102,R$6,Linelist!$BH$3:$BH$102,1)</f>
        <v>0</v>
      </c>
      <c r="S11" s="35">
        <f>COUNTIFS(Linelist!$H$3:$H$102,$B11,Linelist!$F$3:$F$102,S$6,Linelist!$BH$3:$BH$102,1)</f>
        <v>0</v>
      </c>
      <c r="T11" s="35">
        <f>COUNTIFS(Linelist!$H$3:$H$102,$B11,Linelist!$F$3:$F$102,T$6,Linelist!$BH$3:$BH$102,1)</f>
        <v>0</v>
      </c>
      <c r="V11" s="81" t="s">
        <v>123</v>
      </c>
      <c r="W11" s="82">
        <f>COUNTIFS(Linelist!N$3:N$102,Ref!$C$6,Linelist!$BH$3:$BH$102,1)</f>
        <v>0</v>
      </c>
      <c r="X11" s="83" t="e">
        <f t="shared" si="2"/>
        <v>#DIV/0!</v>
      </c>
      <c r="Z11" s="82">
        <f>COUNTIFS(Linelist!E$3:E$102,Epi!Z$4,Linelist!N$3:N$102,Ref!$C$6,Linelist!$BH$3:$BH$102,1)</f>
        <v>0</v>
      </c>
      <c r="AA11" s="83" t="e">
        <f t="shared" si="3"/>
        <v>#DIV/0!</v>
      </c>
      <c r="AB11" s="191"/>
      <c r="AC11" s="82">
        <f>COUNTIFS(Linelist!E$3:E$102,Epi!AC$4,Linelist!N$3:N$102,Ref!$C$6,Linelist!$BH$3:$BH$102,1)</f>
        <v>0</v>
      </c>
      <c r="AD11" s="83" t="e">
        <f t="shared" si="4"/>
        <v>#DIV/0!</v>
      </c>
      <c r="AF11" s="82">
        <f t="shared" si="7"/>
        <v>0</v>
      </c>
      <c r="AG11" s="83" t="e">
        <f t="shared" si="5"/>
        <v>#DIV/0!</v>
      </c>
      <c r="AI11" s="63" t="e">
        <f>SUM(D$7:D11)/D$4</f>
        <v>#DIV/0!</v>
      </c>
      <c r="AJ11" s="63" t="e">
        <f>SUM(F$7:F11)/F$4</f>
        <v>#DIV/0!</v>
      </c>
      <c r="AK11" s="63" t="e">
        <f>SUM(G$7:G11)/G$4</f>
        <v>#DIV/0!</v>
      </c>
    </row>
    <row r="12" spans="1:37" x14ac:dyDescent="0.3">
      <c r="A12" s="35">
        <v>6</v>
      </c>
      <c r="B12" s="43">
        <f t="shared" si="8"/>
        <v>5</v>
      </c>
      <c r="D12" s="36">
        <f>COUNTIFS(Linelist!$H$3:$H$102,$B12,Linelist!$BH$3:$BH$102,1)</f>
        <v>0</v>
      </c>
      <c r="F12" s="35">
        <f>COUNTIFS(Linelist!$H$3:$H$102,$B12,Linelist!$E$3:$E$102,F$6,Linelist!$BH$3:$BH$102,1)</f>
        <v>0</v>
      </c>
      <c r="G12" s="35">
        <f>COUNTIFS(Linelist!$H$3:$H$102,$B12,Linelist!$E$3:$E$102,G$6,Linelist!$BH$3:$BH$102,1)</f>
        <v>0</v>
      </c>
      <c r="H12" s="35">
        <f>COUNTIFS(Linelist!$H$3:$H$102,$B12,Linelist!$E$3:$E$102,H$6,Linelist!$BH$3:$BH$102,1)</f>
        <v>0</v>
      </c>
      <c r="I12" s="35">
        <f>COUNTIFS(Linelist!$H$3:$H$102,$B12,Linelist!$E$3:$E$102,I$6,Linelist!$BH$3:$BH$102,1)</f>
        <v>0</v>
      </c>
      <c r="K12" s="35">
        <f>COUNTIFS(Linelist!$H$3:$H$102,$B12,Linelist!$F$3:$F$102,K$6,Linelist!$BH$3:$BH$102,1)</f>
        <v>0</v>
      </c>
      <c r="L12" s="35">
        <f>COUNTIFS(Linelist!$H$3:$H$102,$B12,Linelist!$F$3:$F$102,L$6,Linelist!$BH$3:$BH$102,1)</f>
        <v>0</v>
      </c>
      <c r="M12" s="35">
        <f>COUNTIFS(Linelist!$H$3:$H$102,$B12,Linelist!$F$3:$F$102,M$6,Linelist!$BH$3:$BH$102,1)</f>
        <v>0</v>
      </c>
      <c r="N12" s="35">
        <f>COUNTIFS(Linelist!$H$3:$H$102,$B12,Linelist!$F$3:$F$102,N$6,Linelist!$BH$3:$BH$102,1)</f>
        <v>0</v>
      </c>
      <c r="O12" s="35">
        <f>COUNTIFS(Linelist!$H$3:$H$102,$B12,Linelist!$F$3:$F$102,O$6,Linelist!$BH$3:$BH$102,1)</f>
        <v>0</v>
      </c>
      <c r="P12" s="35">
        <f>COUNTIFS(Linelist!$H$3:$H$102,$B12,Linelist!$F$3:$F$102,P$6,Linelist!$BH$3:$BH$102,1)</f>
        <v>0</v>
      </c>
      <c r="Q12" s="35">
        <f>COUNTIFS(Linelist!$H$3:$H$102,$B12,Linelist!$F$3:$F$102,Q$6,Linelist!$BH$3:$BH$102,1)</f>
        <v>0</v>
      </c>
      <c r="R12" s="35">
        <f>COUNTIFS(Linelist!$H$3:$H$102,$B12,Linelist!$F$3:$F$102,R$6,Linelist!$BH$3:$BH$102,1)</f>
        <v>0</v>
      </c>
      <c r="S12" s="35">
        <f>COUNTIFS(Linelist!$H$3:$H$102,$B12,Linelist!$F$3:$F$102,S$6,Linelist!$BH$3:$BH$102,1)</f>
        <v>0</v>
      </c>
      <c r="T12" s="35">
        <f>COUNTIFS(Linelist!$H$3:$H$102,$B12,Linelist!$F$3:$F$102,T$6,Linelist!$BH$3:$BH$102,1)</f>
        <v>0</v>
      </c>
      <c r="V12" s="76" t="s">
        <v>121</v>
      </c>
      <c r="W12" s="65">
        <f>COUNTA(Linelist!O$3:O$102)</f>
        <v>0</v>
      </c>
      <c r="X12" s="74" t="e">
        <f t="shared" si="2"/>
        <v>#DIV/0!</v>
      </c>
      <c r="Z12" s="189" t="s">
        <v>142</v>
      </c>
      <c r="AA12" s="78"/>
      <c r="AB12" s="79"/>
      <c r="AC12" s="77"/>
      <c r="AD12" s="78"/>
      <c r="AE12" s="79"/>
      <c r="AF12" s="77"/>
      <c r="AG12" s="78"/>
      <c r="AI12" s="63" t="e">
        <f>SUM(D$7:D12)/D$4</f>
        <v>#DIV/0!</v>
      </c>
      <c r="AJ12" s="63" t="e">
        <f>SUM(F$7:F12)/F$4</f>
        <v>#DIV/0!</v>
      </c>
      <c r="AK12" s="63" t="e">
        <f>SUM(G$7:G12)/G$4</f>
        <v>#DIV/0!</v>
      </c>
    </row>
    <row r="13" spans="1:37" x14ac:dyDescent="0.3">
      <c r="A13" s="35">
        <v>7</v>
      </c>
      <c r="B13" s="43">
        <f t="shared" si="8"/>
        <v>6</v>
      </c>
      <c r="D13" s="36">
        <f>COUNTIFS(Linelist!$H$3:$H$102,$B13,Linelist!$BH$3:$BH$102,1)</f>
        <v>0</v>
      </c>
      <c r="F13" s="35">
        <f>COUNTIFS(Linelist!$H$3:$H$102,$B13,Linelist!$E$3:$E$102,F$6,Linelist!$BH$3:$BH$102,1)</f>
        <v>0</v>
      </c>
      <c r="G13" s="35">
        <f>COUNTIFS(Linelist!$H$3:$H$102,$B13,Linelist!$E$3:$E$102,G$6,Linelist!$BH$3:$BH$102,1)</f>
        <v>0</v>
      </c>
      <c r="H13" s="35">
        <f>COUNTIFS(Linelist!$H$3:$H$102,$B13,Linelist!$E$3:$E$102,H$6,Linelist!$BH$3:$BH$102,1)</f>
        <v>0</v>
      </c>
      <c r="I13" s="35">
        <f>COUNTIFS(Linelist!$H$3:$H$102,$B13,Linelist!$E$3:$E$102,I$6,Linelist!$BH$3:$BH$102,1)</f>
        <v>0</v>
      </c>
      <c r="K13" s="35">
        <f>COUNTIFS(Linelist!$H$3:$H$102,$B13,Linelist!$F$3:$F$102,K$6,Linelist!$BH$3:$BH$102,1)</f>
        <v>0</v>
      </c>
      <c r="L13" s="35">
        <f>COUNTIFS(Linelist!$H$3:$H$102,$B13,Linelist!$F$3:$F$102,L$6,Linelist!$BH$3:$BH$102,1)</f>
        <v>0</v>
      </c>
      <c r="M13" s="35">
        <f>COUNTIFS(Linelist!$H$3:$H$102,$B13,Linelist!$F$3:$F$102,M$6,Linelist!$BH$3:$BH$102,1)</f>
        <v>0</v>
      </c>
      <c r="N13" s="35">
        <f>COUNTIFS(Linelist!$H$3:$H$102,$B13,Linelist!$F$3:$F$102,N$6,Linelist!$BH$3:$BH$102,1)</f>
        <v>0</v>
      </c>
      <c r="O13" s="35">
        <f>COUNTIFS(Linelist!$H$3:$H$102,$B13,Linelist!$F$3:$F$102,O$6,Linelist!$BH$3:$BH$102,1)</f>
        <v>0</v>
      </c>
      <c r="P13" s="35">
        <f>COUNTIFS(Linelist!$H$3:$H$102,$B13,Linelist!$F$3:$F$102,P$6,Linelist!$BH$3:$BH$102,1)</f>
        <v>0</v>
      </c>
      <c r="Q13" s="35">
        <f>COUNTIFS(Linelist!$H$3:$H$102,$B13,Linelist!$F$3:$F$102,Q$6,Linelist!$BH$3:$BH$102,1)</f>
        <v>0</v>
      </c>
      <c r="R13" s="35">
        <f>COUNTIFS(Linelist!$H$3:$H$102,$B13,Linelist!$F$3:$F$102,R$6,Linelist!$BH$3:$BH$102,1)</f>
        <v>0</v>
      </c>
      <c r="S13" s="35">
        <f>COUNTIFS(Linelist!$H$3:$H$102,$B13,Linelist!$F$3:$F$102,S$6,Linelist!$BH$3:$BH$102,1)</f>
        <v>0</v>
      </c>
      <c r="T13" s="35">
        <f>COUNTIFS(Linelist!$H$3:$H$102,$B13,Linelist!$F$3:$F$102,T$6,Linelist!$BH$3:$BH$102,1)</f>
        <v>0</v>
      </c>
      <c r="V13" s="81" t="s">
        <v>122</v>
      </c>
      <c r="W13" s="82">
        <f>COUNTA(Linelist!Q$3:Q$102)</f>
        <v>0</v>
      </c>
      <c r="X13" s="83" t="e">
        <f t="shared" si="2"/>
        <v>#DIV/0!</v>
      </c>
      <c r="Z13" s="190" t="s">
        <v>143</v>
      </c>
      <c r="AA13" s="85"/>
      <c r="AB13" s="79"/>
      <c r="AC13" s="84"/>
      <c r="AD13" s="85"/>
      <c r="AE13" s="79"/>
      <c r="AF13" s="84"/>
      <c r="AG13" s="85"/>
      <c r="AI13" s="63" t="e">
        <f>SUM(D$7:D13)/D$4</f>
        <v>#DIV/0!</v>
      </c>
      <c r="AJ13" s="63" t="e">
        <f>SUM(F$7:F13)/F$4</f>
        <v>#DIV/0!</v>
      </c>
      <c r="AK13" s="63" t="e">
        <f>SUM(G$7:G13)/G$4</f>
        <v>#DIV/0!</v>
      </c>
    </row>
    <row r="14" spans="1:37" x14ac:dyDescent="0.3">
      <c r="A14" s="35">
        <v>8</v>
      </c>
      <c r="B14" s="43">
        <f t="shared" si="8"/>
        <v>7</v>
      </c>
      <c r="D14" s="36">
        <f>COUNTIFS(Linelist!$H$3:$H$102,$B14,Linelist!$BH$3:$BH$102,1)</f>
        <v>0</v>
      </c>
      <c r="F14" s="35">
        <f>COUNTIFS(Linelist!$H$3:$H$102,$B14,Linelist!$E$3:$E$102,F$6,Linelist!$BH$3:$BH$102,1)</f>
        <v>0</v>
      </c>
      <c r="G14" s="35">
        <f>COUNTIFS(Linelist!$H$3:$H$102,$B14,Linelist!$E$3:$E$102,G$6,Linelist!$BH$3:$BH$102,1)</f>
        <v>0</v>
      </c>
      <c r="H14" s="35">
        <f>COUNTIFS(Linelist!$H$3:$H$102,$B14,Linelist!$E$3:$E$102,H$6,Linelist!$BH$3:$BH$102,1)</f>
        <v>0</v>
      </c>
      <c r="I14" s="35">
        <f>COUNTIFS(Linelist!$H$3:$H$102,$B14,Linelist!$E$3:$E$102,I$6,Linelist!$BH$3:$BH$102,1)</f>
        <v>0</v>
      </c>
      <c r="K14" s="35">
        <f>COUNTIFS(Linelist!$H$3:$H$102,$B14,Linelist!$F$3:$F$102,K$6,Linelist!$BH$3:$BH$102,1)</f>
        <v>0</v>
      </c>
      <c r="L14" s="35">
        <f>COUNTIFS(Linelist!$H$3:$H$102,$B14,Linelist!$F$3:$F$102,L$6,Linelist!$BH$3:$BH$102,1)</f>
        <v>0</v>
      </c>
      <c r="M14" s="35">
        <f>COUNTIFS(Linelist!$H$3:$H$102,$B14,Linelist!$F$3:$F$102,M$6,Linelist!$BH$3:$BH$102,1)</f>
        <v>0</v>
      </c>
      <c r="N14" s="35">
        <f>COUNTIFS(Linelist!$H$3:$H$102,$B14,Linelist!$F$3:$F$102,N$6,Linelist!$BH$3:$BH$102,1)</f>
        <v>0</v>
      </c>
      <c r="O14" s="35">
        <f>COUNTIFS(Linelist!$H$3:$H$102,$B14,Linelist!$F$3:$F$102,O$6,Linelist!$BH$3:$BH$102,1)</f>
        <v>0</v>
      </c>
      <c r="P14" s="35">
        <f>COUNTIFS(Linelist!$H$3:$H$102,$B14,Linelist!$F$3:$F$102,P$6,Linelist!$BH$3:$BH$102,1)</f>
        <v>0</v>
      </c>
      <c r="Q14" s="35">
        <f>COUNTIFS(Linelist!$H$3:$H$102,$B14,Linelist!$F$3:$F$102,Q$6,Linelist!$BH$3:$BH$102,1)</f>
        <v>0</v>
      </c>
      <c r="R14" s="35">
        <f>COUNTIFS(Linelist!$H$3:$H$102,$B14,Linelist!$F$3:$F$102,R$6,Linelist!$BH$3:$BH$102,1)</f>
        <v>0</v>
      </c>
      <c r="S14" s="35">
        <f>COUNTIFS(Linelist!$H$3:$H$102,$B14,Linelist!$F$3:$F$102,S$6,Linelist!$BH$3:$BH$102,1)</f>
        <v>0</v>
      </c>
      <c r="T14" s="35">
        <f>COUNTIFS(Linelist!$H$3:$H$102,$B14,Linelist!$F$3:$F$102,T$6,Linelist!$BH$3:$BH$102,1)</f>
        <v>0</v>
      </c>
      <c r="AI14" s="63" t="e">
        <f>SUM(D$7:D14)/D$4</f>
        <v>#DIV/0!</v>
      </c>
      <c r="AJ14" s="63" t="e">
        <f>SUM(F$7:F14)/F$4</f>
        <v>#DIV/0!</v>
      </c>
      <c r="AK14" s="63" t="e">
        <f>SUM(G$7:G14)/G$4</f>
        <v>#DIV/0!</v>
      </c>
    </row>
    <row r="15" spans="1:37" x14ac:dyDescent="0.3">
      <c r="A15" s="35">
        <v>9</v>
      </c>
      <c r="B15" s="43">
        <f t="shared" si="8"/>
        <v>8</v>
      </c>
      <c r="D15" s="36">
        <f>COUNTIFS(Linelist!$H$3:$H$102,$B15,Linelist!$BH$3:$BH$102,1)</f>
        <v>0</v>
      </c>
      <c r="F15" s="35">
        <f>COUNTIFS(Linelist!$H$3:$H$102,$B15,Linelist!$E$3:$E$102,F$6,Linelist!$BH$3:$BH$102,1)</f>
        <v>0</v>
      </c>
      <c r="G15" s="35">
        <f>COUNTIFS(Linelist!$H$3:$H$102,$B15,Linelist!$E$3:$E$102,G$6,Linelist!$BH$3:$BH$102,1)</f>
        <v>0</v>
      </c>
      <c r="H15" s="35">
        <f>COUNTIFS(Linelist!$H$3:$H$102,$B15,Linelist!$E$3:$E$102,H$6,Linelist!$BH$3:$BH$102,1)</f>
        <v>0</v>
      </c>
      <c r="I15" s="35">
        <f>COUNTIFS(Linelist!$H$3:$H$102,$B15,Linelist!$E$3:$E$102,I$6,Linelist!$BH$3:$BH$102,1)</f>
        <v>0</v>
      </c>
      <c r="K15" s="35">
        <f>COUNTIFS(Linelist!$H$3:$H$102,$B15,Linelist!$F$3:$F$102,K$6,Linelist!$BH$3:$BH$102,1)</f>
        <v>0</v>
      </c>
      <c r="L15" s="35">
        <f>COUNTIFS(Linelist!$H$3:$H$102,$B15,Linelist!$F$3:$F$102,L$6,Linelist!$BH$3:$BH$102,1)</f>
        <v>0</v>
      </c>
      <c r="M15" s="35">
        <f>COUNTIFS(Linelist!$H$3:$H$102,$B15,Linelist!$F$3:$F$102,M$6,Linelist!$BH$3:$BH$102,1)</f>
        <v>0</v>
      </c>
      <c r="N15" s="35">
        <f>COUNTIFS(Linelist!$H$3:$H$102,$B15,Linelist!$F$3:$F$102,N$6,Linelist!$BH$3:$BH$102,1)</f>
        <v>0</v>
      </c>
      <c r="O15" s="35">
        <f>COUNTIFS(Linelist!$H$3:$H$102,$B15,Linelist!$F$3:$F$102,O$6,Linelist!$BH$3:$BH$102,1)</f>
        <v>0</v>
      </c>
      <c r="P15" s="35">
        <f>COUNTIFS(Linelist!$H$3:$H$102,$B15,Linelist!$F$3:$F$102,P$6,Linelist!$BH$3:$BH$102,1)</f>
        <v>0</v>
      </c>
      <c r="Q15" s="35">
        <f>COUNTIFS(Linelist!$H$3:$H$102,$B15,Linelist!$F$3:$F$102,Q$6,Linelist!$BH$3:$BH$102,1)</f>
        <v>0</v>
      </c>
      <c r="R15" s="35">
        <f>COUNTIFS(Linelist!$H$3:$H$102,$B15,Linelist!$F$3:$F$102,R$6,Linelist!$BH$3:$BH$102,1)</f>
        <v>0</v>
      </c>
      <c r="S15" s="35">
        <f>COUNTIFS(Linelist!$H$3:$H$102,$B15,Linelist!$F$3:$F$102,S$6,Linelist!$BH$3:$BH$102,1)</f>
        <v>0</v>
      </c>
      <c r="T15" s="35">
        <f>COUNTIFS(Linelist!$H$3:$H$102,$B15,Linelist!$F$3:$F$102,T$6,Linelist!$BH$3:$BH$102,1)</f>
        <v>0</v>
      </c>
      <c r="V15" s="73" t="s">
        <v>128</v>
      </c>
      <c r="W15" s="80" t="e">
        <f>SUMIFS(Linelist!BJ3:BJ102,Linelist!$BH$3:$BH$102,1)/$D$4</f>
        <v>#DIV/0!</v>
      </c>
      <c r="Z15" s="80" t="e">
        <f>SUMIFS(Linelist!$BJ$3:$BJ$102,Linelist!$E$3:$E$102,Z4,Linelist!$BH$3:$BH$102,1)/F4</f>
        <v>#DIV/0!</v>
      </c>
      <c r="AC15" s="80" t="e">
        <f>SUMIFS(Linelist!$BJ$3:$BJ$102,Linelist!$E$3:$E$102,AC4,Linelist!$BH$3:$BH$102,1)/G4</f>
        <v>#DIV/0!</v>
      </c>
      <c r="AF15" s="80" t="e">
        <f>(SUMIFS(Linelist!$BJ$3:$BJ$102,Linelist!$E$3:$E$102,Ref!B8,Linelist!$BH$3:$BH$102,1)+SUMIFS(Linelist!$BJ$3:$BJ$102,Linelist!$E$3:$E$102,Ref!B9,Linelist!$BH$3:$BH$102,1))/(Epi!H4+Epi!I4)</f>
        <v>#DIV/0!</v>
      </c>
      <c r="AI15" s="63" t="e">
        <f>SUM(D$7:D15)/D$4</f>
        <v>#DIV/0!</v>
      </c>
      <c r="AJ15" s="63" t="e">
        <f>SUM(F$7:F15)/F$4</f>
        <v>#DIV/0!</v>
      </c>
      <c r="AK15" s="63" t="e">
        <f>SUM(G$7:G15)/G$4</f>
        <v>#DIV/0!</v>
      </c>
    </row>
    <row r="16" spans="1:37" x14ac:dyDescent="0.3">
      <c r="A16" s="35">
        <v>10</v>
      </c>
      <c r="B16" s="43">
        <f t="shared" si="8"/>
        <v>9</v>
      </c>
      <c r="D16" s="36">
        <f>COUNTIFS(Linelist!$H$3:$H$102,$B16,Linelist!$BH$3:$BH$102,1)</f>
        <v>0</v>
      </c>
      <c r="F16" s="35">
        <f>COUNTIFS(Linelist!$H$3:$H$102,$B16,Linelist!$E$3:$E$102,F$6,Linelist!$BH$3:$BH$102,1)</f>
        <v>0</v>
      </c>
      <c r="G16" s="35">
        <f>COUNTIFS(Linelist!$H$3:$H$102,$B16,Linelist!$E$3:$E$102,G$6,Linelist!$BH$3:$BH$102,1)</f>
        <v>0</v>
      </c>
      <c r="H16" s="35">
        <f>COUNTIFS(Linelist!$H$3:$H$102,$B16,Linelist!$E$3:$E$102,H$6,Linelist!$BH$3:$BH$102,1)</f>
        <v>0</v>
      </c>
      <c r="I16" s="35">
        <f>COUNTIFS(Linelist!$H$3:$H$102,$B16,Linelist!$E$3:$E$102,I$6,Linelist!$BH$3:$BH$102,1)</f>
        <v>0</v>
      </c>
      <c r="K16" s="35">
        <f>COUNTIFS(Linelist!$H$3:$H$102,$B16,Linelist!$F$3:$F$102,K$6,Linelist!$BH$3:$BH$102,1)</f>
        <v>0</v>
      </c>
      <c r="L16" s="35">
        <f>COUNTIFS(Linelist!$H$3:$H$102,$B16,Linelist!$F$3:$F$102,L$6,Linelist!$BH$3:$BH$102,1)</f>
        <v>0</v>
      </c>
      <c r="M16" s="35">
        <f>COUNTIFS(Linelist!$H$3:$H$102,$B16,Linelist!$F$3:$F$102,M$6,Linelist!$BH$3:$BH$102,1)</f>
        <v>0</v>
      </c>
      <c r="N16" s="35">
        <f>COUNTIFS(Linelist!$H$3:$H$102,$B16,Linelist!$F$3:$F$102,N$6,Linelist!$BH$3:$BH$102,1)</f>
        <v>0</v>
      </c>
      <c r="O16" s="35">
        <f>COUNTIFS(Linelist!$H$3:$H$102,$B16,Linelist!$F$3:$F$102,O$6,Linelist!$BH$3:$BH$102,1)</f>
        <v>0</v>
      </c>
      <c r="P16" s="35">
        <f>COUNTIFS(Linelist!$H$3:$H$102,$B16,Linelist!$F$3:$F$102,P$6,Linelist!$BH$3:$BH$102,1)</f>
        <v>0</v>
      </c>
      <c r="Q16" s="35">
        <f>COUNTIFS(Linelist!$H$3:$H$102,$B16,Linelist!$F$3:$F$102,Q$6,Linelist!$BH$3:$BH$102,1)</f>
        <v>0</v>
      </c>
      <c r="R16" s="35">
        <f>COUNTIFS(Linelist!$H$3:$H$102,$B16,Linelist!$F$3:$F$102,R$6,Linelist!$BH$3:$BH$102,1)</f>
        <v>0</v>
      </c>
      <c r="S16" s="35">
        <f>COUNTIFS(Linelist!$H$3:$H$102,$B16,Linelist!$F$3:$F$102,S$6,Linelist!$BH$3:$BH$102,1)</f>
        <v>0</v>
      </c>
      <c r="T16" s="35">
        <f>COUNTIFS(Linelist!$H$3:$H$102,$B16,Linelist!$F$3:$F$102,T$6,Linelist!$BH$3:$BH$102,1)</f>
        <v>0</v>
      </c>
      <c r="V16" s="75" t="s">
        <v>129</v>
      </c>
      <c r="AI16" s="63" t="e">
        <f>SUM(D$7:D16)/D$4</f>
        <v>#DIV/0!</v>
      </c>
      <c r="AJ16" s="63" t="e">
        <f>SUM(F$7:F16)/F$4</f>
        <v>#DIV/0!</v>
      </c>
      <c r="AK16" s="63" t="e">
        <f>SUM(G$7:G16)/G$4</f>
        <v>#DIV/0!</v>
      </c>
    </row>
    <row r="17" spans="1:37" x14ac:dyDescent="0.3">
      <c r="A17" s="35">
        <v>11</v>
      </c>
      <c r="B17" s="43">
        <f t="shared" si="8"/>
        <v>10</v>
      </c>
      <c r="D17" s="36">
        <f>COUNTIFS(Linelist!$H$3:$H$102,$B17,Linelist!$BH$3:$BH$102,1)</f>
        <v>0</v>
      </c>
      <c r="F17" s="35">
        <f>COUNTIFS(Linelist!$H$3:$H$102,$B17,Linelist!$E$3:$E$102,F$6,Linelist!$BH$3:$BH$102,1)</f>
        <v>0</v>
      </c>
      <c r="G17" s="35">
        <f>COUNTIFS(Linelist!$H$3:$H$102,$B17,Linelist!$E$3:$E$102,G$6,Linelist!$BH$3:$BH$102,1)</f>
        <v>0</v>
      </c>
      <c r="H17" s="35">
        <f>COUNTIFS(Linelist!$H$3:$H$102,$B17,Linelist!$E$3:$E$102,H$6,Linelist!$BH$3:$BH$102,1)</f>
        <v>0</v>
      </c>
      <c r="I17" s="35">
        <f>COUNTIFS(Linelist!$H$3:$H$102,$B17,Linelist!$E$3:$E$102,I$6,Linelist!$BH$3:$BH$102,1)</f>
        <v>0</v>
      </c>
      <c r="K17" s="35">
        <f>COUNTIFS(Linelist!$H$3:$H$102,$B17,Linelist!$F$3:$F$102,K$6,Linelist!$BH$3:$BH$102,1)</f>
        <v>0</v>
      </c>
      <c r="L17" s="35">
        <f>COUNTIFS(Linelist!$H$3:$H$102,$B17,Linelist!$F$3:$F$102,L$6,Linelist!$BH$3:$BH$102,1)</f>
        <v>0</v>
      </c>
      <c r="M17" s="35">
        <f>COUNTIFS(Linelist!$H$3:$H$102,$B17,Linelist!$F$3:$F$102,M$6,Linelist!$BH$3:$BH$102,1)</f>
        <v>0</v>
      </c>
      <c r="N17" s="35">
        <f>COUNTIFS(Linelist!$H$3:$H$102,$B17,Linelist!$F$3:$F$102,N$6,Linelist!$BH$3:$BH$102,1)</f>
        <v>0</v>
      </c>
      <c r="O17" s="35">
        <f>COUNTIFS(Linelist!$H$3:$H$102,$B17,Linelist!$F$3:$F$102,O$6,Linelist!$BH$3:$BH$102,1)</f>
        <v>0</v>
      </c>
      <c r="P17" s="35">
        <f>COUNTIFS(Linelist!$H$3:$H$102,$B17,Linelist!$F$3:$F$102,P$6,Linelist!$BH$3:$BH$102,1)</f>
        <v>0</v>
      </c>
      <c r="Q17" s="35">
        <f>COUNTIFS(Linelist!$H$3:$H$102,$B17,Linelist!$F$3:$F$102,Q$6,Linelist!$BH$3:$BH$102,1)</f>
        <v>0</v>
      </c>
      <c r="R17" s="35">
        <f>COUNTIFS(Linelist!$H$3:$H$102,$B17,Linelist!$F$3:$F$102,R$6,Linelist!$BH$3:$BH$102,1)</f>
        <v>0</v>
      </c>
      <c r="S17" s="35">
        <f>COUNTIFS(Linelist!$H$3:$H$102,$B17,Linelist!$F$3:$F$102,S$6,Linelist!$BH$3:$BH$102,1)</f>
        <v>0</v>
      </c>
      <c r="T17" s="35">
        <f>COUNTIFS(Linelist!$H$3:$H$102,$B17,Linelist!$F$3:$F$102,T$6,Linelist!$BH$3:$BH$102,1)</f>
        <v>0</v>
      </c>
      <c r="V17" s="230"/>
      <c r="W17" s="231"/>
      <c r="X17" s="230"/>
      <c r="Y17" s="230"/>
      <c r="Z17" s="230"/>
      <c r="AA17" s="230"/>
      <c r="AB17" s="230"/>
      <c r="AC17" s="230"/>
      <c r="AI17" s="63" t="e">
        <f>SUM(D$7:D17)/D$4</f>
        <v>#DIV/0!</v>
      </c>
      <c r="AJ17" s="63" t="e">
        <f>SUM(F$7:F17)/F$4</f>
        <v>#DIV/0!</v>
      </c>
      <c r="AK17" s="63" t="e">
        <f>SUM(G$7:G17)/G$4</f>
        <v>#DIV/0!</v>
      </c>
    </row>
    <row r="18" spans="1:37" x14ac:dyDescent="0.3">
      <c r="A18" s="35">
        <v>12</v>
      </c>
      <c r="B18" s="43">
        <f t="shared" si="8"/>
        <v>11</v>
      </c>
      <c r="D18" s="36">
        <f>COUNTIFS(Linelist!$H$3:$H$102,$B18,Linelist!$BH$3:$BH$102,1)</f>
        <v>0</v>
      </c>
      <c r="F18" s="35">
        <f>COUNTIFS(Linelist!$H$3:$H$102,$B18,Linelist!$E$3:$E$102,F$6,Linelist!$BH$3:$BH$102,1)</f>
        <v>0</v>
      </c>
      <c r="G18" s="35">
        <f>COUNTIFS(Linelist!$H$3:$H$102,$B18,Linelist!$E$3:$E$102,G$6,Linelist!$BH$3:$BH$102,1)</f>
        <v>0</v>
      </c>
      <c r="H18" s="35">
        <f>COUNTIFS(Linelist!$H$3:$H$102,$B18,Linelist!$E$3:$E$102,H$6,Linelist!$BH$3:$BH$102,1)</f>
        <v>0</v>
      </c>
      <c r="I18" s="35">
        <f>COUNTIFS(Linelist!$H$3:$H$102,$B18,Linelist!$E$3:$E$102,I$6,Linelist!$BH$3:$BH$102,1)</f>
        <v>0</v>
      </c>
      <c r="K18" s="35">
        <f>COUNTIFS(Linelist!$H$3:$H$102,$B18,Linelist!$F$3:$F$102,K$6,Linelist!$BH$3:$BH$102,1)</f>
        <v>0</v>
      </c>
      <c r="L18" s="35">
        <f>COUNTIFS(Linelist!$H$3:$H$102,$B18,Linelist!$F$3:$F$102,L$6,Linelist!$BH$3:$BH$102,1)</f>
        <v>0</v>
      </c>
      <c r="M18" s="35">
        <f>COUNTIFS(Linelist!$H$3:$H$102,$B18,Linelist!$F$3:$F$102,M$6,Linelist!$BH$3:$BH$102,1)</f>
        <v>0</v>
      </c>
      <c r="N18" s="35">
        <f>COUNTIFS(Linelist!$H$3:$H$102,$B18,Linelist!$F$3:$F$102,N$6,Linelist!$BH$3:$BH$102,1)</f>
        <v>0</v>
      </c>
      <c r="O18" s="35">
        <f>COUNTIFS(Linelist!$H$3:$H$102,$B18,Linelist!$F$3:$F$102,O$6,Linelist!$BH$3:$BH$102,1)</f>
        <v>0</v>
      </c>
      <c r="P18" s="35">
        <f>COUNTIFS(Linelist!$H$3:$H$102,$B18,Linelist!$F$3:$F$102,P$6,Linelist!$BH$3:$BH$102,1)</f>
        <v>0</v>
      </c>
      <c r="Q18" s="35">
        <f>COUNTIFS(Linelist!$H$3:$H$102,$B18,Linelist!$F$3:$F$102,Q$6,Linelist!$BH$3:$BH$102,1)</f>
        <v>0</v>
      </c>
      <c r="R18" s="35">
        <f>COUNTIFS(Linelist!$H$3:$H$102,$B18,Linelist!$F$3:$F$102,R$6,Linelist!$BH$3:$BH$102,1)</f>
        <v>0</v>
      </c>
      <c r="S18" s="35">
        <f>COUNTIFS(Linelist!$H$3:$H$102,$B18,Linelist!$F$3:$F$102,S$6,Linelist!$BH$3:$BH$102,1)</f>
        <v>0</v>
      </c>
      <c r="T18" s="35">
        <f>COUNTIFS(Linelist!$H$3:$H$102,$B18,Linelist!$F$3:$F$102,T$6,Linelist!$BH$3:$BH$102,1)</f>
        <v>0</v>
      </c>
      <c r="V18" s="263"/>
      <c r="W18" s="231"/>
      <c r="X18" s="230"/>
      <c r="Y18" s="230"/>
      <c r="Z18" s="231"/>
      <c r="AA18" s="230"/>
      <c r="AB18" s="230"/>
      <c r="AC18" s="230"/>
      <c r="AI18" s="63" t="e">
        <f>SUM(D$7:D18)/D$4</f>
        <v>#DIV/0!</v>
      </c>
      <c r="AJ18" s="63" t="e">
        <f>SUM(F$7:F18)/F$4</f>
        <v>#DIV/0!</v>
      </c>
      <c r="AK18" s="63" t="e">
        <f>SUM(G$7:G18)/G$4</f>
        <v>#DIV/0!</v>
      </c>
    </row>
    <row r="19" spans="1:37" x14ac:dyDescent="0.3">
      <c r="A19" s="35">
        <v>13</v>
      </c>
      <c r="B19" s="43">
        <f t="shared" si="8"/>
        <v>12</v>
      </c>
      <c r="D19" s="36">
        <f>COUNTIFS(Linelist!$H$3:$H$102,$B19,Linelist!$BH$3:$BH$102,1)</f>
        <v>0</v>
      </c>
      <c r="F19" s="35">
        <f>COUNTIFS(Linelist!$H$3:$H$102,$B19,Linelist!$E$3:$E$102,F$6,Linelist!$BH$3:$BH$102,1)</f>
        <v>0</v>
      </c>
      <c r="G19" s="35">
        <f>COUNTIFS(Linelist!$H$3:$H$102,$B19,Linelist!$E$3:$E$102,G$6,Linelist!$BH$3:$BH$102,1)</f>
        <v>0</v>
      </c>
      <c r="H19" s="35">
        <f>COUNTIFS(Linelist!$H$3:$H$102,$B19,Linelist!$E$3:$E$102,H$6,Linelist!$BH$3:$BH$102,1)</f>
        <v>0</v>
      </c>
      <c r="I19" s="35">
        <f>COUNTIFS(Linelist!$H$3:$H$102,$B19,Linelist!$E$3:$E$102,I$6,Linelist!$BH$3:$BH$102,1)</f>
        <v>0</v>
      </c>
      <c r="K19" s="35">
        <f>COUNTIFS(Linelist!$H$3:$H$102,$B19,Linelist!$F$3:$F$102,K$6,Linelist!$BH$3:$BH$102,1)</f>
        <v>0</v>
      </c>
      <c r="L19" s="35">
        <f>COUNTIFS(Linelist!$H$3:$H$102,$B19,Linelist!$F$3:$F$102,L$6,Linelist!$BH$3:$BH$102,1)</f>
        <v>0</v>
      </c>
      <c r="M19" s="35">
        <f>COUNTIFS(Linelist!$H$3:$H$102,$B19,Linelist!$F$3:$F$102,M$6,Linelist!$BH$3:$BH$102,1)</f>
        <v>0</v>
      </c>
      <c r="N19" s="35">
        <f>COUNTIFS(Linelist!$H$3:$H$102,$B19,Linelist!$F$3:$F$102,N$6,Linelist!$BH$3:$BH$102,1)</f>
        <v>0</v>
      </c>
      <c r="O19" s="35">
        <f>COUNTIFS(Linelist!$H$3:$H$102,$B19,Linelist!$F$3:$F$102,O$6,Linelist!$BH$3:$BH$102,1)</f>
        <v>0</v>
      </c>
      <c r="P19" s="35">
        <f>COUNTIFS(Linelist!$H$3:$H$102,$B19,Linelist!$F$3:$F$102,P$6,Linelist!$BH$3:$BH$102,1)</f>
        <v>0</v>
      </c>
      <c r="Q19" s="35">
        <f>COUNTIFS(Linelist!$H$3:$H$102,$B19,Linelist!$F$3:$F$102,Q$6,Linelist!$BH$3:$BH$102,1)</f>
        <v>0</v>
      </c>
      <c r="R19" s="35">
        <f>COUNTIFS(Linelist!$H$3:$H$102,$B19,Linelist!$F$3:$F$102,R$6,Linelist!$BH$3:$BH$102,1)</f>
        <v>0</v>
      </c>
      <c r="S19" s="35">
        <f>COUNTIFS(Linelist!$H$3:$H$102,$B19,Linelist!$F$3:$F$102,S$6,Linelist!$BH$3:$BH$102,1)</f>
        <v>0</v>
      </c>
      <c r="T19" s="35">
        <f>COUNTIFS(Linelist!$H$3:$H$102,$B19,Linelist!$F$3:$F$102,T$6,Linelist!$BH$3:$BH$102,1)</f>
        <v>0</v>
      </c>
      <c r="V19" s="230"/>
      <c r="W19" s="231"/>
      <c r="X19" s="230"/>
      <c r="Y19" s="230"/>
      <c r="Z19" s="230"/>
      <c r="AA19" s="230"/>
      <c r="AB19" s="230"/>
      <c r="AC19" s="230"/>
      <c r="AI19" s="63" t="e">
        <f>SUM(D$7:D19)/D$4</f>
        <v>#DIV/0!</v>
      </c>
      <c r="AJ19" s="63" t="e">
        <f>SUM(F$7:F19)/F$4</f>
        <v>#DIV/0!</v>
      </c>
      <c r="AK19" s="63" t="e">
        <f>SUM(G$7:G19)/G$4</f>
        <v>#DIV/0!</v>
      </c>
    </row>
    <row r="20" spans="1:37" x14ac:dyDescent="0.3">
      <c r="A20" s="35">
        <v>14</v>
      </c>
      <c r="B20" s="43">
        <f t="shared" si="8"/>
        <v>13</v>
      </c>
      <c r="D20" s="36">
        <f>COUNTIFS(Linelist!$H$3:$H$102,$B20,Linelist!$BH$3:$BH$102,1)</f>
        <v>0</v>
      </c>
      <c r="F20" s="35">
        <f>COUNTIFS(Linelist!$H$3:$H$102,$B20,Linelist!$E$3:$E$102,F$6,Linelist!$BH$3:$BH$102,1)</f>
        <v>0</v>
      </c>
      <c r="G20" s="35">
        <f>COUNTIFS(Linelist!$H$3:$H$102,$B20,Linelist!$E$3:$E$102,G$6,Linelist!$BH$3:$BH$102,1)</f>
        <v>0</v>
      </c>
      <c r="H20" s="35">
        <f>COUNTIFS(Linelist!$H$3:$H$102,$B20,Linelist!$E$3:$E$102,H$6,Linelist!$BH$3:$BH$102,1)</f>
        <v>0</v>
      </c>
      <c r="I20" s="35">
        <f>COUNTIFS(Linelist!$H$3:$H$102,$B20,Linelist!$E$3:$E$102,I$6,Linelist!$BH$3:$BH$102,1)</f>
        <v>0</v>
      </c>
      <c r="K20" s="35">
        <f>COUNTIFS(Linelist!$H$3:$H$102,$B20,Linelist!$F$3:$F$102,K$6,Linelist!$BH$3:$BH$102,1)</f>
        <v>0</v>
      </c>
      <c r="L20" s="35">
        <f>COUNTIFS(Linelist!$H$3:$H$102,$B20,Linelist!$F$3:$F$102,L$6,Linelist!$BH$3:$BH$102,1)</f>
        <v>0</v>
      </c>
      <c r="M20" s="35">
        <f>COUNTIFS(Linelist!$H$3:$H$102,$B20,Linelist!$F$3:$F$102,M$6,Linelist!$BH$3:$BH$102,1)</f>
        <v>0</v>
      </c>
      <c r="N20" s="35">
        <f>COUNTIFS(Linelist!$H$3:$H$102,$B20,Linelist!$F$3:$F$102,N$6,Linelist!$BH$3:$BH$102,1)</f>
        <v>0</v>
      </c>
      <c r="O20" s="35">
        <f>COUNTIFS(Linelist!$H$3:$H$102,$B20,Linelist!$F$3:$F$102,O$6,Linelist!$BH$3:$BH$102,1)</f>
        <v>0</v>
      </c>
      <c r="P20" s="35">
        <f>COUNTIFS(Linelist!$H$3:$H$102,$B20,Linelist!$F$3:$F$102,P$6,Linelist!$BH$3:$BH$102,1)</f>
        <v>0</v>
      </c>
      <c r="Q20" s="35">
        <f>COUNTIFS(Linelist!$H$3:$H$102,$B20,Linelist!$F$3:$F$102,Q$6,Linelist!$BH$3:$BH$102,1)</f>
        <v>0</v>
      </c>
      <c r="R20" s="35">
        <f>COUNTIFS(Linelist!$H$3:$H$102,$B20,Linelist!$F$3:$F$102,R$6,Linelist!$BH$3:$BH$102,1)</f>
        <v>0</v>
      </c>
      <c r="S20" s="35">
        <f>COUNTIFS(Linelist!$H$3:$H$102,$B20,Linelist!$F$3:$F$102,S$6,Linelist!$BH$3:$BH$102,1)</f>
        <v>0</v>
      </c>
      <c r="T20" s="35">
        <f>COUNTIFS(Linelist!$H$3:$H$102,$B20,Linelist!$F$3:$F$102,T$6,Linelist!$BH$3:$BH$102,1)</f>
        <v>0</v>
      </c>
      <c r="V20" s="230"/>
      <c r="W20" s="264"/>
      <c r="X20" s="230"/>
      <c r="Y20" s="230"/>
      <c r="Z20" s="231"/>
      <c r="AA20" s="230"/>
      <c r="AB20" s="230"/>
      <c r="AC20" s="230"/>
      <c r="AI20" s="63" t="e">
        <f>SUM(D$7:D20)/D$4</f>
        <v>#DIV/0!</v>
      </c>
      <c r="AJ20" s="63" t="e">
        <f>SUM(F$7:F20)/F$4</f>
        <v>#DIV/0!</v>
      </c>
      <c r="AK20" s="63" t="e">
        <f>SUM(G$7:G20)/G$4</f>
        <v>#DIV/0!</v>
      </c>
    </row>
    <row r="21" spans="1:37" x14ac:dyDescent="0.3">
      <c r="A21" s="35">
        <v>15</v>
      </c>
      <c r="B21" s="43">
        <f t="shared" si="8"/>
        <v>14</v>
      </c>
      <c r="D21" s="36">
        <f>COUNTIFS(Linelist!$H$3:$H$102,$B21,Linelist!$BH$3:$BH$102,1)</f>
        <v>0</v>
      </c>
      <c r="F21" s="35">
        <f>COUNTIFS(Linelist!$H$3:$H$102,$B21,Linelist!$E$3:$E$102,F$6,Linelist!$BH$3:$BH$102,1)</f>
        <v>0</v>
      </c>
      <c r="G21" s="35">
        <f>COUNTIFS(Linelist!$H$3:$H$102,$B21,Linelist!$E$3:$E$102,G$6,Linelist!$BH$3:$BH$102,1)</f>
        <v>0</v>
      </c>
      <c r="H21" s="35">
        <f>COUNTIFS(Linelist!$H$3:$H$102,$B21,Linelist!$E$3:$E$102,H$6,Linelist!$BH$3:$BH$102,1)</f>
        <v>0</v>
      </c>
      <c r="I21" s="35">
        <f>COUNTIFS(Linelist!$H$3:$H$102,$B21,Linelist!$E$3:$E$102,I$6,Linelist!$BH$3:$BH$102,1)</f>
        <v>0</v>
      </c>
      <c r="K21" s="35">
        <f>COUNTIFS(Linelist!$H$3:$H$102,$B21,Linelist!$F$3:$F$102,K$6,Linelist!$BH$3:$BH$102,1)</f>
        <v>0</v>
      </c>
      <c r="L21" s="35">
        <f>COUNTIFS(Linelist!$H$3:$H$102,$B21,Linelist!$F$3:$F$102,L$6,Linelist!$BH$3:$BH$102,1)</f>
        <v>0</v>
      </c>
      <c r="M21" s="35">
        <f>COUNTIFS(Linelist!$H$3:$H$102,$B21,Linelist!$F$3:$F$102,M$6,Linelist!$BH$3:$BH$102,1)</f>
        <v>0</v>
      </c>
      <c r="N21" s="35">
        <f>COUNTIFS(Linelist!$H$3:$H$102,$B21,Linelist!$F$3:$F$102,N$6,Linelist!$BH$3:$BH$102,1)</f>
        <v>0</v>
      </c>
      <c r="O21" s="35">
        <f>COUNTIFS(Linelist!$H$3:$H$102,$B21,Linelist!$F$3:$F$102,O$6,Linelist!$BH$3:$BH$102,1)</f>
        <v>0</v>
      </c>
      <c r="P21" s="35">
        <f>COUNTIFS(Linelist!$H$3:$H$102,$B21,Linelist!$F$3:$F$102,P$6,Linelist!$BH$3:$BH$102,1)</f>
        <v>0</v>
      </c>
      <c r="Q21" s="35">
        <f>COUNTIFS(Linelist!$H$3:$H$102,$B21,Linelist!$F$3:$F$102,Q$6,Linelist!$BH$3:$BH$102,1)</f>
        <v>0</v>
      </c>
      <c r="R21" s="35">
        <f>COUNTIFS(Linelist!$H$3:$H$102,$B21,Linelist!$F$3:$F$102,R$6,Linelist!$BH$3:$BH$102,1)</f>
        <v>0</v>
      </c>
      <c r="S21" s="35">
        <f>COUNTIFS(Linelist!$H$3:$H$102,$B21,Linelist!$F$3:$F$102,S$6,Linelist!$BH$3:$BH$102,1)</f>
        <v>0</v>
      </c>
      <c r="T21" s="35">
        <f>COUNTIFS(Linelist!$H$3:$H$102,$B21,Linelist!$F$3:$F$102,T$6,Linelist!$BH$3:$BH$102,1)</f>
        <v>0</v>
      </c>
      <c r="V21" s="230"/>
      <c r="W21" s="231"/>
      <c r="X21" s="230"/>
      <c r="Y21" s="230"/>
      <c r="Z21" s="230"/>
      <c r="AA21" s="230"/>
      <c r="AB21" s="230"/>
      <c r="AC21" s="230"/>
      <c r="AI21" s="63" t="e">
        <f>SUM(D$7:D21)/D$4</f>
        <v>#DIV/0!</v>
      </c>
      <c r="AJ21" s="63" t="e">
        <f>SUM(F$7:F21)/F$4</f>
        <v>#DIV/0!</v>
      </c>
      <c r="AK21" s="63" t="e">
        <f>SUM(G$7:G21)/G$4</f>
        <v>#DIV/0!</v>
      </c>
    </row>
    <row r="22" spans="1:37" x14ac:dyDescent="0.3">
      <c r="A22" s="35">
        <v>16</v>
      </c>
      <c r="B22" s="43">
        <f t="shared" si="8"/>
        <v>15</v>
      </c>
      <c r="D22" s="36">
        <f>COUNTIFS(Linelist!$H$3:$H$102,$B22,Linelist!$BH$3:$BH$102,1)</f>
        <v>0</v>
      </c>
      <c r="F22" s="35">
        <f>COUNTIFS(Linelist!$H$3:$H$102,$B22,Linelist!$E$3:$E$102,F$6,Linelist!$BH$3:$BH$102,1)</f>
        <v>0</v>
      </c>
      <c r="G22" s="35">
        <f>COUNTIFS(Linelist!$H$3:$H$102,$B22,Linelist!$E$3:$E$102,G$6,Linelist!$BH$3:$BH$102,1)</f>
        <v>0</v>
      </c>
      <c r="H22" s="35">
        <f>COUNTIFS(Linelist!$H$3:$H$102,$B22,Linelist!$E$3:$E$102,H$6,Linelist!$BH$3:$BH$102,1)</f>
        <v>0</v>
      </c>
      <c r="I22" s="35">
        <f>COUNTIFS(Linelist!$H$3:$H$102,$B22,Linelist!$E$3:$E$102,I$6,Linelist!$BH$3:$BH$102,1)</f>
        <v>0</v>
      </c>
      <c r="K22" s="35">
        <f>COUNTIFS(Linelist!$H$3:$H$102,$B22,Linelist!$F$3:$F$102,K$6,Linelist!$BH$3:$BH$102,1)</f>
        <v>0</v>
      </c>
      <c r="L22" s="35">
        <f>COUNTIFS(Linelist!$H$3:$H$102,$B22,Linelist!$F$3:$F$102,L$6,Linelist!$BH$3:$BH$102,1)</f>
        <v>0</v>
      </c>
      <c r="M22" s="35">
        <f>COUNTIFS(Linelist!$H$3:$H$102,$B22,Linelist!$F$3:$F$102,M$6,Linelist!$BH$3:$BH$102,1)</f>
        <v>0</v>
      </c>
      <c r="N22" s="35">
        <f>COUNTIFS(Linelist!$H$3:$H$102,$B22,Linelist!$F$3:$F$102,N$6,Linelist!$BH$3:$BH$102,1)</f>
        <v>0</v>
      </c>
      <c r="O22" s="35">
        <f>COUNTIFS(Linelist!$H$3:$H$102,$B22,Linelist!$F$3:$F$102,O$6,Linelist!$BH$3:$BH$102,1)</f>
        <v>0</v>
      </c>
      <c r="P22" s="35">
        <f>COUNTIFS(Linelist!$H$3:$H$102,$B22,Linelist!$F$3:$F$102,P$6,Linelist!$BH$3:$BH$102,1)</f>
        <v>0</v>
      </c>
      <c r="Q22" s="35">
        <f>COUNTIFS(Linelist!$H$3:$H$102,$B22,Linelist!$F$3:$F$102,Q$6,Linelist!$BH$3:$BH$102,1)</f>
        <v>0</v>
      </c>
      <c r="R22" s="35">
        <f>COUNTIFS(Linelist!$H$3:$H$102,$B22,Linelist!$F$3:$F$102,R$6,Linelist!$BH$3:$BH$102,1)</f>
        <v>0</v>
      </c>
      <c r="S22" s="35">
        <f>COUNTIFS(Linelist!$H$3:$H$102,$B22,Linelist!$F$3:$F$102,S$6,Linelist!$BH$3:$BH$102,1)</f>
        <v>0</v>
      </c>
      <c r="T22" s="35">
        <f>COUNTIFS(Linelist!$H$3:$H$102,$B22,Linelist!$F$3:$F$102,T$6,Linelist!$BH$3:$BH$102,1)</f>
        <v>0</v>
      </c>
      <c r="V22" s="230"/>
      <c r="W22" s="264"/>
      <c r="X22" s="230"/>
      <c r="Y22" s="230"/>
      <c r="Z22" s="265"/>
      <c r="AA22" s="266"/>
      <c r="AB22" s="230"/>
      <c r="AC22" s="230"/>
      <c r="AI22" s="63" t="e">
        <f>SUM(D$7:D22)/D$4</f>
        <v>#DIV/0!</v>
      </c>
      <c r="AJ22" s="63" t="e">
        <f>SUM(F$7:F22)/F$4</f>
        <v>#DIV/0!</v>
      </c>
      <c r="AK22" s="63" t="e">
        <f>SUM(G$7:G22)/G$4</f>
        <v>#DIV/0!</v>
      </c>
    </row>
    <row r="23" spans="1:37" x14ac:dyDescent="0.3">
      <c r="A23" s="35">
        <v>17</v>
      </c>
      <c r="B23" s="43">
        <f t="shared" si="8"/>
        <v>16</v>
      </c>
      <c r="D23" s="36">
        <f>COUNTIFS(Linelist!$H$3:$H$102,$B23,Linelist!$BH$3:$BH$102,1)</f>
        <v>0</v>
      </c>
      <c r="F23" s="35">
        <f>COUNTIFS(Linelist!$H$3:$H$102,$B23,Linelist!$E$3:$E$102,F$6,Linelist!$BH$3:$BH$102,1)</f>
        <v>0</v>
      </c>
      <c r="G23" s="35">
        <f>COUNTIFS(Linelist!$H$3:$H$102,$B23,Linelist!$E$3:$E$102,G$6,Linelist!$BH$3:$BH$102,1)</f>
        <v>0</v>
      </c>
      <c r="H23" s="35">
        <f>COUNTIFS(Linelist!$H$3:$H$102,$B23,Linelist!$E$3:$E$102,H$6,Linelist!$BH$3:$BH$102,1)</f>
        <v>0</v>
      </c>
      <c r="I23" s="35">
        <f>COUNTIFS(Linelist!$H$3:$H$102,$B23,Linelist!$E$3:$E$102,I$6,Linelist!$BH$3:$BH$102,1)</f>
        <v>0</v>
      </c>
      <c r="K23" s="35">
        <f>COUNTIFS(Linelist!$H$3:$H$102,$B23,Linelist!$F$3:$F$102,K$6,Linelist!$BH$3:$BH$102,1)</f>
        <v>0</v>
      </c>
      <c r="L23" s="35">
        <f>COUNTIFS(Linelist!$H$3:$H$102,$B23,Linelist!$F$3:$F$102,L$6,Linelist!$BH$3:$BH$102,1)</f>
        <v>0</v>
      </c>
      <c r="M23" s="35">
        <f>COUNTIFS(Linelist!$H$3:$H$102,$B23,Linelist!$F$3:$F$102,M$6,Linelist!$BH$3:$BH$102,1)</f>
        <v>0</v>
      </c>
      <c r="N23" s="35">
        <f>COUNTIFS(Linelist!$H$3:$H$102,$B23,Linelist!$F$3:$F$102,N$6,Linelist!$BH$3:$BH$102,1)</f>
        <v>0</v>
      </c>
      <c r="O23" s="35">
        <f>COUNTIFS(Linelist!$H$3:$H$102,$B23,Linelist!$F$3:$F$102,O$6,Linelist!$BH$3:$BH$102,1)</f>
        <v>0</v>
      </c>
      <c r="P23" s="35">
        <f>COUNTIFS(Linelist!$H$3:$H$102,$B23,Linelist!$F$3:$F$102,P$6,Linelist!$BH$3:$BH$102,1)</f>
        <v>0</v>
      </c>
      <c r="Q23" s="35">
        <f>COUNTIFS(Linelist!$H$3:$H$102,$B23,Linelist!$F$3:$F$102,Q$6,Linelist!$BH$3:$BH$102,1)</f>
        <v>0</v>
      </c>
      <c r="R23" s="35">
        <f>COUNTIFS(Linelist!$H$3:$H$102,$B23,Linelist!$F$3:$F$102,R$6,Linelist!$BH$3:$BH$102,1)</f>
        <v>0</v>
      </c>
      <c r="S23" s="35">
        <f>COUNTIFS(Linelist!$H$3:$H$102,$B23,Linelist!$F$3:$F$102,S$6,Linelist!$BH$3:$BH$102,1)</f>
        <v>0</v>
      </c>
      <c r="T23" s="35">
        <f>COUNTIFS(Linelist!$H$3:$H$102,$B23,Linelist!$F$3:$F$102,T$6,Linelist!$BH$3:$BH$102,1)</f>
        <v>0</v>
      </c>
      <c r="V23" s="230"/>
      <c r="W23" s="231"/>
      <c r="X23" s="230"/>
      <c r="Y23" s="230"/>
      <c r="Z23" s="263"/>
      <c r="AA23" s="230"/>
      <c r="AB23" s="230"/>
      <c r="AC23" s="230"/>
      <c r="AI23" s="63" t="e">
        <f>SUM(D$7:D23)/D$4</f>
        <v>#DIV/0!</v>
      </c>
      <c r="AJ23" s="63" t="e">
        <f>SUM(F$7:F23)/F$4</f>
        <v>#DIV/0!</v>
      </c>
      <c r="AK23" s="63" t="e">
        <f>SUM(G$7:G23)/G$4</f>
        <v>#DIV/0!</v>
      </c>
    </row>
    <row r="24" spans="1:37" x14ac:dyDescent="0.3">
      <c r="A24" s="35">
        <v>18</v>
      </c>
      <c r="B24" s="43">
        <f t="shared" si="8"/>
        <v>17</v>
      </c>
      <c r="D24" s="36">
        <f>COUNTIFS(Linelist!$H$3:$H$102,$B24,Linelist!$BH$3:$BH$102,1)</f>
        <v>0</v>
      </c>
      <c r="F24" s="35">
        <f>COUNTIFS(Linelist!$H$3:$H$102,$B24,Linelist!$E$3:$E$102,F$6,Linelist!$BH$3:$BH$102,1)</f>
        <v>0</v>
      </c>
      <c r="G24" s="35">
        <f>COUNTIFS(Linelist!$H$3:$H$102,$B24,Linelist!$E$3:$E$102,G$6,Linelist!$BH$3:$BH$102,1)</f>
        <v>0</v>
      </c>
      <c r="H24" s="35">
        <f>COUNTIFS(Linelist!$H$3:$H$102,$B24,Linelist!$E$3:$E$102,H$6,Linelist!$BH$3:$BH$102,1)</f>
        <v>0</v>
      </c>
      <c r="I24" s="35">
        <f>COUNTIFS(Linelist!$H$3:$H$102,$B24,Linelist!$E$3:$E$102,I$6,Linelist!$BH$3:$BH$102,1)</f>
        <v>0</v>
      </c>
      <c r="K24" s="35">
        <f>COUNTIFS(Linelist!$H$3:$H$102,$B24,Linelist!$F$3:$F$102,K$6,Linelist!$BH$3:$BH$102,1)</f>
        <v>0</v>
      </c>
      <c r="L24" s="35">
        <f>COUNTIFS(Linelist!$H$3:$H$102,$B24,Linelist!$F$3:$F$102,L$6,Linelist!$BH$3:$BH$102,1)</f>
        <v>0</v>
      </c>
      <c r="M24" s="35">
        <f>COUNTIFS(Linelist!$H$3:$H$102,$B24,Linelist!$F$3:$F$102,M$6,Linelist!$BH$3:$BH$102,1)</f>
        <v>0</v>
      </c>
      <c r="N24" s="35">
        <f>COUNTIFS(Linelist!$H$3:$H$102,$B24,Linelist!$F$3:$F$102,N$6,Linelist!$BH$3:$BH$102,1)</f>
        <v>0</v>
      </c>
      <c r="O24" s="35">
        <f>COUNTIFS(Linelist!$H$3:$H$102,$B24,Linelist!$F$3:$F$102,O$6,Linelist!$BH$3:$BH$102,1)</f>
        <v>0</v>
      </c>
      <c r="P24" s="35">
        <f>COUNTIFS(Linelist!$H$3:$H$102,$B24,Linelist!$F$3:$F$102,P$6,Linelist!$BH$3:$BH$102,1)</f>
        <v>0</v>
      </c>
      <c r="Q24" s="35">
        <f>COUNTIFS(Linelist!$H$3:$H$102,$B24,Linelist!$F$3:$F$102,Q$6,Linelist!$BH$3:$BH$102,1)</f>
        <v>0</v>
      </c>
      <c r="R24" s="35">
        <f>COUNTIFS(Linelist!$H$3:$H$102,$B24,Linelist!$F$3:$F$102,R$6,Linelist!$BH$3:$BH$102,1)</f>
        <v>0</v>
      </c>
      <c r="S24" s="35">
        <f>COUNTIFS(Linelist!$H$3:$H$102,$B24,Linelist!$F$3:$F$102,S$6,Linelist!$BH$3:$BH$102,1)</f>
        <v>0</v>
      </c>
      <c r="T24" s="35">
        <f>COUNTIFS(Linelist!$H$3:$H$102,$B24,Linelist!$F$3:$F$102,T$6,Linelist!$BH$3:$BH$102,1)</f>
        <v>0</v>
      </c>
      <c r="V24" s="230"/>
      <c r="W24" s="264"/>
      <c r="X24" s="230"/>
      <c r="Y24" s="230"/>
      <c r="Z24" s="265"/>
      <c r="AA24" s="266"/>
      <c r="AB24" s="230"/>
      <c r="AC24" s="230"/>
      <c r="AI24" s="63" t="e">
        <f>SUM(D$7:D24)/D$4</f>
        <v>#DIV/0!</v>
      </c>
      <c r="AJ24" s="63" t="e">
        <f>SUM(F$7:F24)/F$4</f>
        <v>#DIV/0!</v>
      </c>
      <c r="AK24" s="63" t="e">
        <f>SUM(G$7:G24)/G$4</f>
        <v>#DIV/0!</v>
      </c>
    </row>
    <row r="25" spans="1:37" x14ac:dyDescent="0.3">
      <c r="A25" s="35">
        <v>19</v>
      </c>
      <c r="B25" s="43">
        <f t="shared" si="8"/>
        <v>18</v>
      </c>
      <c r="D25" s="36">
        <f>COUNTIFS(Linelist!$H$3:$H$102,$B25,Linelist!$BH$3:$BH$102,1)</f>
        <v>0</v>
      </c>
      <c r="F25" s="35">
        <f>COUNTIFS(Linelist!$H$3:$H$102,$B25,Linelist!$E$3:$E$102,F$6,Linelist!$BH$3:$BH$102,1)</f>
        <v>0</v>
      </c>
      <c r="G25" s="35">
        <f>COUNTIFS(Linelist!$H$3:$H$102,$B25,Linelist!$E$3:$E$102,G$6,Linelist!$BH$3:$BH$102,1)</f>
        <v>0</v>
      </c>
      <c r="H25" s="35">
        <f>COUNTIFS(Linelist!$H$3:$H$102,$B25,Linelist!$E$3:$E$102,H$6,Linelist!$BH$3:$BH$102,1)</f>
        <v>0</v>
      </c>
      <c r="I25" s="35">
        <f>COUNTIFS(Linelist!$H$3:$H$102,$B25,Linelist!$E$3:$E$102,I$6,Linelist!$BH$3:$BH$102,1)</f>
        <v>0</v>
      </c>
      <c r="K25" s="35">
        <f>COUNTIFS(Linelist!$H$3:$H$102,$B25,Linelist!$F$3:$F$102,K$6,Linelist!$BH$3:$BH$102,1)</f>
        <v>0</v>
      </c>
      <c r="L25" s="35">
        <f>COUNTIFS(Linelist!$H$3:$H$102,$B25,Linelist!$F$3:$F$102,L$6,Linelist!$BH$3:$BH$102,1)</f>
        <v>0</v>
      </c>
      <c r="M25" s="35">
        <f>COUNTIFS(Linelist!$H$3:$H$102,$B25,Linelist!$F$3:$F$102,M$6,Linelist!$BH$3:$BH$102,1)</f>
        <v>0</v>
      </c>
      <c r="N25" s="35">
        <f>COUNTIFS(Linelist!$H$3:$H$102,$B25,Linelist!$F$3:$F$102,N$6,Linelist!$BH$3:$BH$102,1)</f>
        <v>0</v>
      </c>
      <c r="O25" s="35">
        <f>COUNTIFS(Linelist!$H$3:$H$102,$B25,Linelist!$F$3:$F$102,O$6,Linelist!$BH$3:$BH$102,1)</f>
        <v>0</v>
      </c>
      <c r="P25" s="35">
        <f>COUNTIFS(Linelist!$H$3:$H$102,$B25,Linelist!$F$3:$F$102,P$6,Linelist!$BH$3:$BH$102,1)</f>
        <v>0</v>
      </c>
      <c r="Q25" s="35">
        <f>COUNTIFS(Linelist!$H$3:$H$102,$B25,Linelist!$F$3:$F$102,Q$6,Linelist!$BH$3:$BH$102,1)</f>
        <v>0</v>
      </c>
      <c r="R25" s="35">
        <f>COUNTIFS(Linelist!$H$3:$H$102,$B25,Linelist!$F$3:$F$102,R$6,Linelist!$BH$3:$BH$102,1)</f>
        <v>0</v>
      </c>
      <c r="S25" s="35">
        <f>COUNTIFS(Linelist!$H$3:$H$102,$B25,Linelist!$F$3:$F$102,S$6,Linelist!$BH$3:$BH$102,1)</f>
        <v>0</v>
      </c>
      <c r="T25" s="35">
        <f>COUNTIFS(Linelist!$H$3:$H$102,$B25,Linelist!$F$3:$F$102,T$6,Linelist!$BH$3:$BH$102,1)</f>
        <v>0</v>
      </c>
      <c r="V25" s="230"/>
      <c r="W25" s="231"/>
      <c r="X25" s="230"/>
      <c r="Y25" s="230"/>
      <c r="Z25" s="263"/>
      <c r="AA25" s="230"/>
      <c r="AB25" s="230"/>
      <c r="AC25" s="230"/>
      <c r="AI25" s="63" t="e">
        <f>SUM(D$7:D25)/D$4</f>
        <v>#DIV/0!</v>
      </c>
      <c r="AJ25" s="63" t="e">
        <f>SUM(F$7:F25)/F$4</f>
        <v>#DIV/0!</v>
      </c>
      <c r="AK25" s="63" t="e">
        <f>SUM(G$7:G25)/G$4</f>
        <v>#DIV/0!</v>
      </c>
    </row>
    <row r="26" spans="1:37" x14ac:dyDescent="0.3">
      <c r="A26" s="35">
        <v>20</v>
      </c>
      <c r="B26" s="43">
        <f t="shared" si="8"/>
        <v>19</v>
      </c>
      <c r="D26" s="36">
        <f>COUNTIFS(Linelist!$H$3:$H$102,$B26,Linelist!$BH$3:$BH$102,1)</f>
        <v>0</v>
      </c>
      <c r="F26" s="35">
        <f>COUNTIFS(Linelist!$H$3:$H$102,$B26,Linelist!$E$3:$E$102,F$6,Linelist!$BH$3:$BH$102,1)</f>
        <v>0</v>
      </c>
      <c r="G26" s="35">
        <f>COUNTIFS(Linelist!$H$3:$H$102,$B26,Linelist!$E$3:$E$102,G$6,Linelist!$BH$3:$BH$102,1)</f>
        <v>0</v>
      </c>
      <c r="H26" s="35">
        <f>COUNTIFS(Linelist!$H$3:$H$102,$B26,Linelist!$E$3:$E$102,H$6,Linelist!$BH$3:$BH$102,1)</f>
        <v>0</v>
      </c>
      <c r="I26" s="35">
        <f>COUNTIFS(Linelist!$H$3:$H$102,$B26,Linelist!$E$3:$E$102,I$6,Linelist!$BH$3:$BH$102,1)</f>
        <v>0</v>
      </c>
      <c r="K26" s="35">
        <f>COUNTIFS(Linelist!$H$3:$H$102,$B26,Linelist!$F$3:$F$102,K$6,Linelist!$BH$3:$BH$102,1)</f>
        <v>0</v>
      </c>
      <c r="L26" s="35">
        <f>COUNTIFS(Linelist!$H$3:$H$102,$B26,Linelist!$F$3:$F$102,L$6,Linelist!$BH$3:$BH$102,1)</f>
        <v>0</v>
      </c>
      <c r="M26" s="35">
        <f>COUNTIFS(Linelist!$H$3:$H$102,$B26,Linelist!$F$3:$F$102,M$6,Linelist!$BH$3:$BH$102,1)</f>
        <v>0</v>
      </c>
      <c r="N26" s="35">
        <f>COUNTIFS(Linelist!$H$3:$H$102,$B26,Linelist!$F$3:$F$102,N$6,Linelist!$BH$3:$BH$102,1)</f>
        <v>0</v>
      </c>
      <c r="O26" s="35">
        <f>COUNTIFS(Linelist!$H$3:$H$102,$B26,Linelist!$F$3:$F$102,O$6,Linelist!$BH$3:$BH$102,1)</f>
        <v>0</v>
      </c>
      <c r="P26" s="35">
        <f>COUNTIFS(Linelist!$H$3:$H$102,$B26,Linelist!$F$3:$F$102,P$6,Linelist!$BH$3:$BH$102,1)</f>
        <v>0</v>
      </c>
      <c r="Q26" s="35">
        <f>COUNTIFS(Linelist!$H$3:$H$102,$B26,Linelist!$F$3:$F$102,Q$6,Linelist!$BH$3:$BH$102,1)</f>
        <v>0</v>
      </c>
      <c r="R26" s="35">
        <f>COUNTIFS(Linelist!$H$3:$H$102,$B26,Linelist!$F$3:$F$102,R$6,Linelist!$BH$3:$BH$102,1)</f>
        <v>0</v>
      </c>
      <c r="S26" s="35">
        <f>COUNTIFS(Linelist!$H$3:$H$102,$B26,Linelist!$F$3:$F$102,S$6,Linelist!$BH$3:$BH$102,1)</f>
        <v>0</v>
      </c>
      <c r="T26" s="35">
        <f>COUNTIFS(Linelist!$H$3:$H$102,$B26,Linelist!$F$3:$F$102,T$6,Linelist!$BH$3:$BH$102,1)</f>
        <v>0</v>
      </c>
      <c r="V26" s="230"/>
      <c r="W26" s="264"/>
      <c r="X26" s="230"/>
      <c r="Y26" s="230"/>
      <c r="Z26" s="265"/>
      <c r="AA26" s="266"/>
      <c r="AB26" s="230"/>
      <c r="AC26" s="230"/>
      <c r="AI26" s="63" t="e">
        <f>SUM(D$7:D26)/D$4</f>
        <v>#DIV/0!</v>
      </c>
      <c r="AJ26" s="63" t="e">
        <f>SUM(F$7:F26)/F$4</f>
        <v>#DIV/0!</v>
      </c>
      <c r="AK26" s="63" t="e">
        <f>SUM(G$7:G26)/G$4</f>
        <v>#DIV/0!</v>
      </c>
    </row>
    <row r="27" spans="1:37" x14ac:dyDescent="0.3">
      <c r="A27" s="35">
        <v>21</v>
      </c>
      <c r="B27" s="43">
        <f t="shared" si="8"/>
        <v>20</v>
      </c>
      <c r="D27" s="36">
        <f>COUNTIFS(Linelist!$H$3:$H$102,$B27,Linelist!$BH$3:$BH$102,1)</f>
        <v>0</v>
      </c>
      <c r="F27" s="35">
        <f>COUNTIFS(Linelist!$H$3:$H$102,$B27,Linelist!$E$3:$E$102,F$6,Linelist!$BH$3:$BH$102,1)</f>
        <v>0</v>
      </c>
      <c r="G27" s="35">
        <f>COUNTIFS(Linelist!$H$3:$H$102,$B27,Linelist!$E$3:$E$102,G$6,Linelist!$BH$3:$BH$102,1)</f>
        <v>0</v>
      </c>
      <c r="H27" s="35">
        <f>COUNTIFS(Linelist!$H$3:$H$102,$B27,Linelist!$E$3:$E$102,H$6,Linelist!$BH$3:$BH$102,1)</f>
        <v>0</v>
      </c>
      <c r="I27" s="35">
        <f>COUNTIFS(Linelist!$H$3:$H$102,$B27,Linelist!$E$3:$E$102,I$6,Linelist!$BH$3:$BH$102,1)</f>
        <v>0</v>
      </c>
      <c r="K27" s="35">
        <f>COUNTIFS(Linelist!$H$3:$H$102,$B27,Linelist!$F$3:$F$102,K$6,Linelist!$BH$3:$BH$102,1)</f>
        <v>0</v>
      </c>
      <c r="L27" s="35">
        <f>COUNTIFS(Linelist!$H$3:$H$102,$B27,Linelist!$F$3:$F$102,L$6,Linelist!$BH$3:$BH$102,1)</f>
        <v>0</v>
      </c>
      <c r="M27" s="35">
        <f>COUNTIFS(Linelist!$H$3:$H$102,$B27,Linelist!$F$3:$F$102,M$6,Linelist!$BH$3:$BH$102,1)</f>
        <v>0</v>
      </c>
      <c r="N27" s="35">
        <f>COUNTIFS(Linelist!$H$3:$H$102,$B27,Linelist!$F$3:$F$102,N$6,Linelist!$BH$3:$BH$102,1)</f>
        <v>0</v>
      </c>
      <c r="O27" s="35">
        <f>COUNTIFS(Linelist!$H$3:$H$102,$B27,Linelist!$F$3:$F$102,O$6,Linelist!$BH$3:$BH$102,1)</f>
        <v>0</v>
      </c>
      <c r="P27" s="35">
        <f>COUNTIFS(Linelist!$H$3:$H$102,$B27,Linelist!$F$3:$F$102,P$6,Linelist!$BH$3:$BH$102,1)</f>
        <v>0</v>
      </c>
      <c r="Q27" s="35">
        <f>COUNTIFS(Linelist!$H$3:$H$102,$B27,Linelist!$F$3:$F$102,Q$6,Linelist!$BH$3:$BH$102,1)</f>
        <v>0</v>
      </c>
      <c r="R27" s="35">
        <f>COUNTIFS(Linelist!$H$3:$H$102,$B27,Linelist!$F$3:$F$102,R$6,Linelist!$BH$3:$BH$102,1)</f>
        <v>0</v>
      </c>
      <c r="S27" s="35">
        <f>COUNTIFS(Linelist!$H$3:$H$102,$B27,Linelist!$F$3:$F$102,S$6,Linelist!$BH$3:$BH$102,1)</f>
        <v>0</v>
      </c>
      <c r="T27" s="35">
        <f>COUNTIFS(Linelist!$H$3:$H$102,$B27,Linelist!$F$3:$F$102,T$6,Linelist!$BH$3:$BH$102,1)</f>
        <v>0</v>
      </c>
      <c r="V27" s="230"/>
      <c r="W27" s="231"/>
      <c r="X27" s="230"/>
      <c r="Y27" s="230"/>
      <c r="Z27" s="230"/>
      <c r="AA27" s="230"/>
      <c r="AB27" s="230"/>
      <c r="AC27" s="230"/>
      <c r="AI27" s="63" t="e">
        <f>SUM(D$7:D27)/D$4</f>
        <v>#DIV/0!</v>
      </c>
      <c r="AJ27" s="63" t="e">
        <f>SUM(F$7:F27)/F$4</f>
        <v>#DIV/0!</v>
      </c>
      <c r="AK27" s="63" t="e">
        <f>SUM(G$7:G27)/G$4</f>
        <v>#DIV/0!</v>
      </c>
    </row>
    <row r="28" spans="1:37" x14ac:dyDescent="0.3">
      <c r="A28" s="35">
        <v>22</v>
      </c>
      <c r="B28" s="43">
        <f t="shared" si="8"/>
        <v>21</v>
      </c>
      <c r="D28" s="36">
        <f>COUNTIFS(Linelist!$H$3:$H$102,$B28,Linelist!$BH$3:$BH$102,1)</f>
        <v>0</v>
      </c>
      <c r="F28" s="35">
        <f>COUNTIFS(Linelist!$H$3:$H$102,$B28,Linelist!$E$3:$E$102,F$6,Linelist!$BH$3:$BH$102,1)</f>
        <v>0</v>
      </c>
      <c r="G28" s="35">
        <f>COUNTIFS(Linelist!$H$3:$H$102,$B28,Linelist!$E$3:$E$102,G$6,Linelist!$BH$3:$BH$102,1)</f>
        <v>0</v>
      </c>
      <c r="H28" s="35">
        <f>COUNTIFS(Linelist!$H$3:$H$102,$B28,Linelist!$E$3:$E$102,H$6,Linelist!$BH$3:$BH$102,1)</f>
        <v>0</v>
      </c>
      <c r="I28" s="35">
        <f>COUNTIFS(Linelist!$H$3:$H$102,$B28,Linelist!$E$3:$E$102,I$6,Linelist!$BH$3:$BH$102,1)</f>
        <v>0</v>
      </c>
      <c r="K28" s="35">
        <f>COUNTIFS(Linelist!$H$3:$H$102,$B28,Linelist!$F$3:$F$102,K$6,Linelist!$BH$3:$BH$102,1)</f>
        <v>0</v>
      </c>
      <c r="L28" s="35">
        <f>COUNTIFS(Linelist!$H$3:$H$102,$B28,Linelist!$F$3:$F$102,L$6,Linelist!$BH$3:$BH$102,1)</f>
        <v>0</v>
      </c>
      <c r="M28" s="35">
        <f>COUNTIFS(Linelist!$H$3:$H$102,$B28,Linelist!$F$3:$F$102,M$6,Linelist!$BH$3:$BH$102,1)</f>
        <v>0</v>
      </c>
      <c r="N28" s="35">
        <f>COUNTIFS(Linelist!$H$3:$H$102,$B28,Linelist!$F$3:$F$102,N$6,Linelist!$BH$3:$BH$102,1)</f>
        <v>0</v>
      </c>
      <c r="O28" s="35">
        <f>COUNTIFS(Linelist!$H$3:$H$102,$B28,Linelist!$F$3:$F$102,O$6,Linelist!$BH$3:$BH$102,1)</f>
        <v>0</v>
      </c>
      <c r="P28" s="35">
        <f>COUNTIFS(Linelist!$H$3:$H$102,$B28,Linelist!$F$3:$F$102,P$6,Linelist!$BH$3:$BH$102,1)</f>
        <v>0</v>
      </c>
      <c r="Q28" s="35">
        <f>COUNTIFS(Linelist!$H$3:$H$102,$B28,Linelist!$F$3:$F$102,Q$6,Linelist!$BH$3:$BH$102,1)</f>
        <v>0</v>
      </c>
      <c r="R28" s="35">
        <f>COUNTIFS(Linelist!$H$3:$H$102,$B28,Linelist!$F$3:$F$102,R$6,Linelist!$BH$3:$BH$102,1)</f>
        <v>0</v>
      </c>
      <c r="S28" s="35">
        <f>COUNTIFS(Linelist!$H$3:$H$102,$B28,Linelist!$F$3:$F$102,S$6,Linelist!$BH$3:$BH$102,1)</f>
        <v>0</v>
      </c>
      <c r="T28" s="35">
        <f>COUNTIFS(Linelist!$H$3:$H$102,$B28,Linelist!$F$3:$F$102,T$6,Linelist!$BH$3:$BH$102,1)</f>
        <v>0</v>
      </c>
      <c r="Y28" s="262"/>
      <c r="Z28" s="262"/>
      <c r="AA28" s="262"/>
      <c r="AB28" s="262"/>
      <c r="AC28" s="262"/>
      <c r="AI28" s="63" t="e">
        <f>SUM(D$7:D28)/D$4</f>
        <v>#DIV/0!</v>
      </c>
      <c r="AJ28" s="63" t="e">
        <f>SUM(F$7:F28)/F$4</f>
        <v>#DIV/0!</v>
      </c>
      <c r="AK28" s="63" t="e">
        <f>SUM(G$7:G28)/G$4</f>
        <v>#DIV/0!</v>
      </c>
    </row>
    <row r="29" spans="1:37" x14ac:dyDescent="0.3">
      <c r="A29" s="35">
        <v>23</v>
      </c>
      <c r="B29" s="43">
        <f t="shared" si="8"/>
        <v>22</v>
      </c>
      <c r="D29" s="36">
        <f>COUNTIFS(Linelist!$H$3:$H$102,$B29,Linelist!$BH$3:$BH$102,1)</f>
        <v>0</v>
      </c>
      <c r="F29" s="35">
        <f>COUNTIFS(Linelist!$H$3:$H$102,$B29,Linelist!$E$3:$E$102,F$6,Linelist!$BH$3:$BH$102,1)</f>
        <v>0</v>
      </c>
      <c r="G29" s="35">
        <f>COUNTIFS(Linelist!$H$3:$H$102,$B29,Linelist!$E$3:$E$102,G$6,Linelist!$BH$3:$BH$102,1)</f>
        <v>0</v>
      </c>
      <c r="H29" s="35">
        <f>COUNTIFS(Linelist!$H$3:$H$102,$B29,Linelist!$E$3:$E$102,H$6,Linelist!$BH$3:$BH$102,1)</f>
        <v>0</v>
      </c>
      <c r="I29" s="35">
        <f>COUNTIFS(Linelist!$H$3:$H$102,$B29,Linelist!$E$3:$E$102,I$6,Linelist!$BH$3:$BH$102,1)</f>
        <v>0</v>
      </c>
      <c r="K29" s="35">
        <f>COUNTIFS(Linelist!$H$3:$H$102,$B29,Linelist!$F$3:$F$102,K$6,Linelist!$BH$3:$BH$102,1)</f>
        <v>0</v>
      </c>
      <c r="L29" s="35">
        <f>COUNTIFS(Linelist!$H$3:$H$102,$B29,Linelist!$F$3:$F$102,L$6,Linelist!$BH$3:$BH$102,1)</f>
        <v>0</v>
      </c>
      <c r="M29" s="35">
        <f>COUNTIFS(Linelist!$H$3:$H$102,$B29,Linelist!$F$3:$F$102,M$6,Linelist!$BH$3:$BH$102,1)</f>
        <v>0</v>
      </c>
      <c r="N29" s="35">
        <f>COUNTIFS(Linelist!$H$3:$H$102,$B29,Linelist!$F$3:$F$102,N$6,Linelist!$BH$3:$BH$102,1)</f>
        <v>0</v>
      </c>
      <c r="O29" s="35">
        <f>COUNTIFS(Linelist!$H$3:$H$102,$B29,Linelist!$F$3:$F$102,O$6,Linelist!$BH$3:$BH$102,1)</f>
        <v>0</v>
      </c>
      <c r="P29" s="35">
        <f>COUNTIFS(Linelist!$H$3:$H$102,$B29,Linelist!$F$3:$F$102,P$6,Linelist!$BH$3:$BH$102,1)</f>
        <v>0</v>
      </c>
      <c r="Q29" s="35">
        <f>COUNTIFS(Linelist!$H$3:$H$102,$B29,Linelist!$F$3:$F$102,Q$6,Linelist!$BH$3:$BH$102,1)</f>
        <v>0</v>
      </c>
      <c r="R29" s="35">
        <f>COUNTIFS(Linelist!$H$3:$H$102,$B29,Linelist!$F$3:$F$102,R$6,Linelist!$BH$3:$BH$102,1)</f>
        <v>0</v>
      </c>
      <c r="S29" s="35">
        <f>COUNTIFS(Linelist!$H$3:$H$102,$B29,Linelist!$F$3:$F$102,S$6,Linelist!$BH$3:$BH$102,1)</f>
        <v>0</v>
      </c>
      <c r="T29" s="35">
        <f>COUNTIFS(Linelist!$H$3:$H$102,$B29,Linelist!$F$3:$F$102,T$6,Linelist!$BH$3:$BH$102,1)</f>
        <v>0</v>
      </c>
      <c r="V29" s="79"/>
      <c r="W29" s="77"/>
      <c r="X29" s="79"/>
      <c r="Y29" s="230"/>
      <c r="Z29" s="230"/>
      <c r="AA29" s="230"/>
      <c r="AB29" s="230"/>
      <c r="AC29" s="230"/>
      <c r="AD29" s="79"/>
      <c r="AI29" s="63" t="e">
        <f>SUM(D$7:D29)/D$4</f>
        <v>#DIV/0!</v>
      </c>
      <c r="AJ29" s="63" t="e">
        <f>SUM(F$7:F29)/F$4</f>
        <v>#DIV/0!</v>
      </c>
      <c r="AK29" s="63" t="e">
        <f>SUM(G$7:G29)/G$4</f>
        <v>#DIV/0!</v>
      </c>
    </row>
    <row r="30" spans="1:37" x14ac:dyDescent="0.3">
      <c r="A30" s="35">
        <v>24</v>
      </c>
      <c r="B30" s="43">
        <f t="shared" si="8"/>
        <v>23</v>
      </c>
      <c r="D30" s="36">
        <f>COUNTIFS(Linelist!$H$3:$H$102,$B30,Linelist!$BH$3:$BH$102,1)</f>
        <v>0</v>
      </c>
      <c r="F30" s="35">
        <f>COUNTIFS(Linelist!$H$3:$H$102,$B30,Linelist!$E$3:$E$102,F$6,Linelist!$BH$3:$BH$102,1)</f>
        <v>0</v>
      </c>
      <c r="G30" s="35">
        <f>COUNTIFS(Linelist!$H$3:$H$102,$B30,Linelist!$E$3:$E$102,G$6,Linelist!$BH$3:$BH$102,1)</f>
        <v>0</v>
      </c>
      <c r="H30" s="35">
        <f>COUNTIFS(Linelist!$H$3:$H$102,$B30,Linelist!$E$3:$E$102,H$6,Linelist!$BH$3:$BH$102,1)</f>
        <v>0</v>
      </c>
      <c r="I30" s="35">
        <f>COUNTIFS(Linelist!$H$3:$H$102,$B30,Linelist!$E$3:$E$102,I$6,Linelist!$BH$3:$BH$102,1)</f>
        <v>0</v>
      </c>
      <c r="K30" s="35">
        <f>COUNTIFS(Linelist!$H$3:$H$102,$B30,Linelist!$F$3:$F$102,K$6,Linelist!$BH$3:$BH$102,1)</f>
        <v>0</v>
      </c>
      <c r="L30" s="35">
        <f>COUNTIFS(Linelist!$H$3:$H$102,$B30,Linelist!$F$3:$F$102,L$6,Linelist!$BH$3:$BH$102,1)</f>
        <v>0</v>
      </c>
      <c r="M30" s="35">
        <f>COUNTIFS(Linelist!$H$3:$H$102,$B30,Linelist!$F$3:$F$102,M$6,Linelist!$BH$3:$BH$102,1)</f>
        <v>0</v>
      </c>
      <c r="N30" s="35">
        <f>COUNTIFS(Linelist!$H$3:$H$102,$B30,Linelist!$F$3:$F$102,N$6,Linelist!$BH$3:$BH$102,1)</f>
        <v>0</v>
      </c>
      <c r="O30" s="35">
        <f>COUNTIFS(Linelist!$H$3:$H$102,$B30,Linelist!$F$3:$F$102,O$6,Linelist!$BH$3:$BH$102,1)</f>
        <v>0</v>
      </c>
      <c r="P30" s="35">
        <f>COUNTIFS(Linelist!$H$3:$H$102,$B30,Linelist!$F$3:$F$102,P$6,Linelist!$BH$3:$BH$102,1)</f>
        <v>0</v>
      </c>
      <c r="Q30" s="35">
        <f>COUNTIFS(Linelist!$H$3:$H$102,$B30,Linelist!$F$3:$F$102,Q$6,Linelist!$BH$3:$BH$102,1)</f>
        <v>0</v>
      </c>
      <c r="R30" s="35">
        <f>COUNTIFS(Linelist!$H$3:$H$102,$B30,Linelist!$F$3:$F$102,R$6,Linelist!$BH$3:$BH$102,1)</f>
        <v>0</v>
      </c>
      <c r="S30" s="35">
        <f>COUNTIFS(Linelist!$H$3:$H$102,$B30,Linelist!$F$3:$F$102,S$6,Linelist!$BH$3:$BH$102,1)</f>
        <v>0</v>
      </c>
      <c r="T30" s="35">
        <f>COUNTIFS(Linelist!$H$3:$H$102,$B30,Linelist!$F$3:$F$102,T$6,Linelist!$BH$3:$BH$102,1)</f>
        <v>0</v>
      </c>
      <c r="AI30" s="63" t="e">
        <f>SUM(D$7:D30)/D$4</f>
        <v>#DIV/0!</v>
      </c>
      <c r="AJ30" s="63" t="e">
        <f>SUM(F$7:F30)/F$4</f>
        <v>#DIV/0!</v>
      </c>
      <c r="AK30" s="63" t="e">
        <f>SUM(G$7:G30)/G$4</f>
        <v>#DIV/0!</v>
      </c>
    </row>
    <row r="31" spans="1:37" x14ac:dyDescent="0.3">
      <c r="A31" s="35">
        <v>25</v>
      </c>
      <c r="B31" s="43">
        <f t="shared" si="8"/>
        <v>24</v>
      </c>
      <c r="D31" s="36">
        <f>COUNTIFS(Linelist!$H$3:$H$102,$B31,Linelist!$BH$3:$BH$102,1)</f>
        <v>0</v>
      </c>
      <c r="F31" s="35">
        <f>COUNTIFS(Linelist!$H$3:$H$102,$B31,Linelist!$E$3:$E$102,F$6,Linelist!$BH$3:$BH$102,1)</f>
        <v>0</v>
      </c>
      <c r="G31" s="35">
        <f>COUNTIFS(Linelist!$H$3:$H$102,$B31,Linelist!$E$3:$E$102,G$6,Linelist!$BH$3:$BH$102,1)</f>
        <v>0</v>
      </c>
      <c r="H31" s="35">
        <f>COUNTIFS(Linelist!$H$3:$H$102,$B31,Linelist!$E$3:$E$102,H$6,Linelist!$BH$3:$BH$102,1)</f>
        <v>0</v>
      </c>
      <c r="I31" s="35">
        <f>COUNTIFS(Linelist!$H$3:$H$102,$B31,Linelist!$E$3:$E$102,I$6,Linelist!$BH$3:$BH$102,1)</f>
        <v>0</v>
      </c>
      <c r="K31" s="35">
        <f>COUNTIFS(Linelist!$H$3:$H$102,$B31,Linelist!$F$3:$F$102,K$6,Linelist!$BH$3:$BH$102,1)</f>
        <v>0</v>
      </c>
      <c r="L31" s="35">
        <f>COUNTIFS(Linelist!$H$3:$H$102,$B31,Linelist!$F$3:$F$102,L$6,Linelist!$BH$3:$BH$102,1)</f>
        <v>0</v>
      </c>
      <c r="M31" s="35">
        <f>COUNTIFS(Linelist!$H$3:$H$102,$B31,Linelist!$F$3:$F$102,M$6,Linelist!$BH$3:$BH$102,1)</f>
        <v>0</v>
      </c>
      <c r="N31" s="35">
        <f>COUNTIFS(Linelist!$H$3:$H$102,$B31,Linelist!$F$3:$F$102,N$6,Linelist!$BH$3:$BH$102,1)</f>
        <v>0</v>
      </c>
      <c r="O31" s="35">
        <f>COUNTIFS(Linelist!$H$3:$H$102,$B31,Linelist!$F$3:$F$102,O$6,Linelist!$BH$3:$BH$102,1)</f>
        <v>0</v>
      </c>
      <c r="P31" s="35">
        <f>COUNTIFS(Linelist!$H$3:$H$102,$B31,Linelist!$F$3:$F$102,P$6,Linelist!$BH$3:$BH$102,1)</f>
        <v>0</v>
      </c>
      <c r="Q31" s="35">
        <f>COUNTIFS(Linelist!$H$3:$H$102,$B31,Linelist!$F$3:$F$102,Q$6,Linelist!$BH$3:$BH$102,1)</f>
        <v>0</v>
      </c>
      <c r="R31" s="35">
        <f>COUNTIFS(Linelist!$H$3:$H$102,$B31,Linelist!$F$3:$F$102,R$6,Linelist!$BH$3:$BH$102,1)</f>
        <v>0</v>
      </c>
      <c r="S31" s="35">
        <f>COUNTIFS(Linelist!$H$3:$H$102,$B31,Linelist!$F$3:$F$102,S$6,Linelist!$BH$3:$BH$102,1)</f>
        <v>0</v>
      </c>
      <c r="T31" s="35">
        <f>COUNTIFS(Linelist!$H$3:$H$102,$B31,Linelist!$F$3:$F$102,T$6,Linelist!$BH$3:$BH$102,1)</f>
        <v>0</v>
      </c>
      <c r="AI31" s="63" t="e">
        <f>SUM(D$7:D31)/D$4</f>
        <v>#DIV/0!</v>
      </c>
      <c r="AJ31" s="63" t="e">
        <f>SUM(F$7:F31)/F$4</f>
        <v>#DIV/0!</v>
      </c>
      <c r="AK31" s="63" t="e">
        <f>SUM(G$7:G31)/G$4</f>
        <v>#DIV/0!</v>
      </c>
    </row>
    <row r="32" spans="1:37" x14ac:dyDescent="0.3">
      <c r="A32" s="35">
        <v>26</v>
      </c>
      <c r="B32" s="43">
        <f t="shared" si="8"/>
        <v>25</v>
      </c>
      <c r="D32" s="36">
        <f>COUNTIFS(Linelist!$H$3:$H$102,$B32,Linelist!$BH$3:$BH$102,1)</f>
        <v>0</v>
      </c>
      <c r="F32" s="35">
        <f>COUNTIFS(Linelist!$H$3:$H$102,$B32,Linelist!$E$3:$E$102,F$6,Linelist!$BH$3:$BH$102,1)</f>
        <v>0</v>
      </c>
      <c r="G32" s="35">
        <f>COUNTIFS(Linelist!$H$3:$H$102,$B32,Linelist!$E$3:$E$102,G$6,Linelist!$BH$3:$BH$102,1)</f>
        <v>0</v>
      </c>
      <c r="H32" s="35">
        <f>COUNTIFS(Linelist!$H$3:$H$102,$B32,Linelist!$E$3:$E$102,H$6,Linelist!$BH$3:$BH$102,1)</f>
        <v>0</v>
      </c>
      <c r="I32" s="35">
        <f>COUNTIFS(Linelist!$H$3:$H$102,$B32,Linelist!$E$3:$E$102,I$6,Linelist!$BH$3:$BH$102,1)</f>
        <v>0</v>
      </c>
      <c r="K32" s="35">
        <f>COUNTIFS(Linelist!$H$3:$H$102,$B32,Linelist!$F$3:$F$102,K$6,Linelist!$BH$3:$BH$102,1)</f>
        <v>0</v>
      </c>
      <c r="L32" s="35">
        <f>COUNTIFS(Linelist!$H$3:$H$102,$B32,Linelist!$F$3:$F$102,L$6,Linelist!$BH$3:$BH$102,1)</f>
        <v>0</v>
      </c>
      <c r="M32" s="35">
        <f>COUNTIFS(Linelist!$H$3:$H$102,$B32,Linelist!$F$3:$F$102,M$6,Linelist!$BH$3:$BH$102,1)</f>
        <v>0</v>
      </c>
      <c r="N32" s="35">
        <f>COUNTIFS(Linelist!$H$3:$H$102,$B32,Linelist!$F$3:$F$102,N$6,Linelist!$BH$3:$BH$102,1)</f>
        <v>0</v>
      </c>
      <c r="O32" s="35">
        <f>COUNTIFS(Linelist!$H$3:$H$102,$B32,Linelist!$F$3:$F$102,O$6,Linelist!$BH$3:$BH$102,1)</f>
        <v>0</v>
      </c>
      <c r="P32" s="35">
        <f>COUNTIFS(Linelist!$H$3:$H$102,$B32,Linelist!$F$3:$F$102,P$6,Linelist!$BH$3:$BH$102,1)</f>
        <v>0</v>
      </c>
      <c r="Q32" s="35">
        <f>COUNTIFS(Linelist!$H$3:$H$102,$B32,Linelist!$F$3:$F$102,Q$6,Linelist!$BH$3:$BH$102,1)</f>
        <v>0</v>
      </c>
      <c r="R32" s="35">
        <f>COUNTIFS(Linelist!$H$3:$H$102,$B32,Linelist!$F$3:$F$102,R$6,Linelist!$BH$3:$BH$102,1)</f>
        <v>0</v>
      </c>
      <c r="S32" s="35">
        <f>COUNTIFS(Linelist!$H$3:$H$102,$B32,Linelist!$F$3:$F$102,S$6,Linelist!$BH$3:$BH$102,1)</f>
        <v>0</v>
      </c>
      <c r="T32" s="35">
        <f>COUNTIFS(Linelist!$H$3:$H$102,$B32,Linelist!$F$3:$F$102,T$6,Linelist!$BH$3:$BH$102,1)</f>
        <v>0</v>
      </c>
      <c r="AI32" s="63" t="e">
        <f>SUM(D$7:D32)/D$4</f>
        <v>#DIV/0!</v>
      </c>
      <c r="AJ32" s="63" t="e">
        <f>SUM(F$7:F32)/F$4</f>
        <v>#DIV/0!</v>
      </c>
      <c r="AK32" s="63" t="e">
        <f>SUM(G$7:G32)/G$4</f>
        <v>#DIV/0!</v>
      </c>
    </row>
    <row r="33" spans="1:37" x14ac:dyDescent="0.3">
      <c r="A33" s="35">
        <v>27</v>
      </c>
      <c r="B33" s="43">
        <f t="shared" si="8"/>
        <v>26</v>
      </c>
      <c r="D33" s="36">
        <f>COUNTIFS(Linelist!$H$3:$H$102,$B33,Linelist!$BH$3:$BH$102,1)</f>
        <v>0</v>
      </c>
      <c r="F33" s="35">
        <f>COUNTIFS(Linelist!$H$3:$H$102,$B33,Linelist!$E$3:$E$102,F$6,Linelist!$BH$3:$BH$102,1)</f>
        <v>0</v>
      </c>
      <c r="G33" s="35">
        <f>COUNTIFS(Linelist!$H$3:$H$102,$B33,Linelist!$E$3:$E$102,G$6,Linelist!$BH$3:$BH$102,1)</f>
        <v>0</v>
      </c>
      <c r="H33" s="35">
        <f>COUNTIFS(Linelist!$H$3:$H$102,$B33,Linelist!$E$3:$E$102,H$6,Linelist!$BH$3:$BH$102,1)</f>
        <v>0</v>
      </c>
      <c r="I33" s="35">
        <f>COUNTIFS(Linelist!$H$3:$H$102,$B33,Linelist!$E$3:$E$102,I$6,Linelist!$BH$3:$BH$102,1)</f>
        <v>0</v>
      </c>
      <c r="K33" s="35">
        <f>COUNTIFS(Linelist!$H$3:$H$102,$B33,Linelist!$F$3:$F$102,K$6,Linelist!$BH$3:$BH$102,1)</f>
        <v>0</v>
      </c>
      <c r="L33" s="35">
        <f>COUNTIFS(Linelist!$H$3:$H$102,$B33,Linelist!$F$3:$F$102,L$6,Linelist!$BH$3:$BH$102,1)</f>
        <v>0</v>
      </c>
      <c r="M33" s="35">
        <f>COUNTIFS(Linelist!$H$3:$H$102,$B33,Linelist!$F$3:$F$102,M$6,Linelist!$BH$3:$BH$102,1)</f>
        <v>0</v>
      </c>
      <c r="N33" s="35">
        <f>COUNTIFS(Linelist!$H$3:$H$102,$B33,Linelist!$F$3:$F$102,N$6,Linelist!$BH$3:$BH$102,1)</f>
        <v>0</v>
      </c>
      <c r="O33" s="35">
        <f>COUNTIFS(Linelist!$H$3:$H$102,$B33,Linelist!$F$3:$F$102,O$6,Linelist!$BH$3:$BH$102,1)</f>
        <v>0</v>
      </c>
      <c r="P33" s="35">
        <f>COUNTIFS(Linelist!$H$3:$H$102,$B33,Linelist!$F$3:$F$102,P$6,Linelist!$BH$3:$BH$102,1)</f>
        <v>0</v>
      </c>
      <c r="Q33" s="35">
        <f>COUNTIFS(Linelist!$H$3:$H$102,$B33,Linelist!$F$3:$F$102,Q$6,Linelist!$BH$3:$BH$102,1)</f>
        <v>0</v>
      </c>
      <c r="R33" s="35">
        <f>COUNTIFS(Linelist!$H$3:$H$102,$B33,Linelist!$F$3:$F$102,R$6,Linelist!$BH$3:$BH$102,1)</f>
        <v>0</v>
      </c>
      <c r="S33" s="35">
        <f>COUNTIFS(Linelist!$H$3:$H$102,$B33,Linelist!$F$3:$F$102,S$6,Linelist!$BH$3:$BH$102,1)</f>
        <v>0</v>
      </c>
      <c r="T33" s="35">
        <f>COUNTIFS(Linelist!$H$3:$H$102,$B33,Linelist!$F$3:$F$102,T$6,Linelist!$BH$3:$BH$102,1)</f>
        <v>0</v>
      </c>
      <c r="AI33" s="63" t="e">
        <f>SUM(D$7:D33)/D$4</f>
        <v>#DIV/0!</v>
      </c>
      <c r="AJ33" s="63" t="e">
        <f>SUM(F$7:F33)/F$4</f>
        <v>#DIV/0!</v>
      </c>
      <c r="AK33" s="63" t="e">
        <f>SUM(G$7:G33)/G$4</f>
        <v>#DIV/0!</v>
      </c>
    </row>
    <row r="34" spans="1:37" x14ac:dyDescent="0.3">
      <c r="A34" s="35">
        <v>28</v>
      </c>
      <c r="B34" s="43">
        <f t="shared" si="8"/>
        <v>27</v>
      </c>
      <c r="D34" s="36">
        <f>COUNTIFS(Linelist!$H$3:$H$102,$B34,Linelist!$BH$3:$BH$102,1)</f>
        <v>0</v>
      </c>
      <c r="F34" s="35">
        <f>COUNTIFS(Linelist!$H$3:$H$102,$B34,Linelist!$E$3:$E$102,F$6,Linelist!$BH$3:$BH$102,1)</f>
        <v>0</v>
      </c>
      <c r="G34" s="35">
        <f>COUNTIFS(Linelist!$H$3:$H$102,$B34,Linelist!$E$3:$E$102,G$6,Linelist!$BH$3:$BH$102,1)</f>
        <v>0</v>
      </c>
      <c r="H34" s="35">
        <f>COUNTIFS(Linelist!$H$3:$H$102,$B34,Linelist!$E$3:$E$102,H$6,Linelist!$BH$3:$BH$102,1)</f>
        <v>0</v>
      </c>
      <c r="I34" s="35">
        <f>COUNTIFS(Linelist!$H$3:$H$102,$B34,Linelist!$E$3:$E$102,I$6,Linelist!$BH$3:$BH$102,1)</f>
        <v>0</v>
      </c>
      <c r="K34" s="35">
        <f>COUNTIFS(Linelist!$H$3:$H$102,$B34,Linelist!$F$3:$F$102,K$6,Linelist!$BH$3:$BH$102,1)</f>
        <v>0</v>
      </c>
      <c r="L34" s="35">
        <f>COUNTIFS(Linelist!$H$3:$H$102,$B34,Linelist!$F$3:$F$102,L$6,Linelist!$BH$3:$BH$102,1)</f>
        <v>0</v>
      </c>
      <c r="M34" s="35">
        <f>COUNTIFS(Linelist!$H$3:$H$102,$B34,Linelist!$F$3:$F$102,M$6,Linelist!$BH$3:$BH$102,1)</f>
        <v>0</v>
      </c>
      <c r="N34" s="35">
        <f>COUNTIFS(Linelist!$H$3:$H$102,$B34,Linelist!$F$3:$F$102,N$6,Linelist!$BH$3:$BH$102,1)</f>
        <v>0</v>
      </c>
      <c r="O34" s="35">
        <f>COUNTIFS(Linelist!$H$3:$H$102,$B34,Linelist!$F$3:$F$102,O$6,Linelist!$BH$3:$BH$102,1)</f>
        <v>0</v>
      </c>
      <c r="P34" s="35">
        <f>COUNTIFS(Linelist!$H$3:$H$102,$B34,Linelist!$F$3:$F$102,P$6,Linelist!$BH$3:$BH$102,1)</f>
        <v>0</v>
      </c>
      <c r="Q34" s="35">
        <f>COUNTIFS(Linelist!$H$3:$H$102,$B34,Linelist!$F$3:$F$102,Q$6,Linelist!$BH$3:$BH$102,1)</f>
        <v>0</v>
      </c>
      <c r="R34" s="35">
        <f>COUNTIFS(Linelist!$H$3:$H$102,$B34,Linelist!$F$3:$F$102,R$6,Linelist!$BH$3:$BH$102,1)</f>
        <v>0</v>
      </c>
      <c r="S34" s="35">
        <f>COUNTIFS(Linelist!$H$3:$H$102,$B34,Linelist!$F$3:$F$102,S$6,Linelist!$BH$3:$BH$102,1)</f>
        <v>0</v>
      </c>
      <c r="T34" s="35">
        <f>COUNTIFS(Linelist!$H$3:$H$102,$B34,Linelist!$F$3:$F$102,T$6,Linelist!$BH$3:$BH$102,1)</f>
        <v>0</v>
      </c>
      <c r="AI34" s="63" t="e">
        <f>SUM(D$7:D34)/D$4</f>
        <v>#DIV/0!</v>
      </c>
      <c r="AJ34" s="63" t="e">
        <f>SUM(F$7:F34)/F$4</f>
        <v>#DIV/0!</v>
      </c>
      <c r="AK34" s="63" t="e">
        <f>SUM(G$7:G34)/G$4</f>
        <v>#DIV/0!</v>
      </c>
    </row>
    <row r="35" spans="1:37" x14ac:dyDescent="0.3">
      <c r="A35" s="35">
        <v>29</v>
      </c>
      <c r="B35" s="43">
        <f t="shared" si="8"/>
        <v>28</v>
      </c>
      <c r="D35" s="36">
        <f>COUNTIFS(Linelist!$H$3:$H$102,$B35,Linelist!$BH$3:$BH$102,1)</f>
        <v>0</v>
      </c>
      <c r="F35" s="35">
        <f>COUNTIFS(Linelist!$H$3:$H$102,$B35,Linelist!$E$3:$E$102,F$6,Linelist!$BH$3:$BH$102,1)</f>
        <v>0</v>
      </c>
      <c r="G35" s="35">
        <f>COUNTIFS(Linelist!$H$3:$H$102,$B35,Linelist!$E$3:$E$102,G$6,Linelist!$BH$3:$BH$102,1)</f>
        <v>0</v>
      </c>
      <c r="H35" s="35">
        <f>COUNTIFS(Linelist!$H$3:$H$102,$B35,Linelist!$E$3:$E$102,H$6,Linelist!$BH$3:$BH$102,1)</f>
        <v>0</v>
      </c>
      <c r="I35" s="35">
        <f>COUNTIFS(Linelist!$H$3:$H$102,$B35,Linelist!$E$3:$E$102,I$6,Linelist!$BH$3:$BH$102,1)</f>
        <v>0</v>
      </c>
      <c r="K35" s="35">
        <f>COUNTIFS(Linelist!$H$3:$H$102,$B35,Linelist!$F$3:$F$102,K$6,Linelist!$BH$3:$BH$102,1)</f>
        <v>0</v>
      </c>
      <c r="L35" s="35">
        <f>COUNTIFS(Linelist!$H$3:$H$102,$B35,Linelist!$F$3:$F$102,L$6,Linelist!$BH$3:$BH$102,1)</f>
        <v>0</v>
      </c>
      <c r="M35" s="35">
        <f>COUNTIFS(Linelist!$H$3:$H$102,$B35,Linelist!$F$3:$F$102,M$6,Linelist!$BH$3:$BH$102,1)</f>
        <v>0</v>
      </c>
      <c r="N35" s="35">
        <f>COUNTIFS(Linelist!$H$3:$H$102,$B35,Linelist!$F$3:$F$102,N$6,Linelist!$BH$3:$BH$102,1)</f>
        <v>0</v>
      </c>
      <c r="O35" s="35">
        <f>COUNTIFS(Linelist!$H$3:$H$102,$B35,Linelist!$F$3:$F$102,O$6,Linelist!$BH$3:$BH$102,1)</f>
        <v>0</v>
      </c>
      <c r="P35" s="35">
        <f>COUNTIFS(Linelist!$H$3:$H$102,$B35,Linelist!$F$3:$F$102,P$6,Linelist!$BH$3:$BH$102,1)</f>
        <v>0</v>
      </c>
      <c r="Q35" s="35">
        <f>COUNTIFS(Linelist!$H$3:$H$102,$B35,Linelist!$F$3:$F$102,Q$6,Linelist!$BH$3:$BH$102,1)</f>
        <v>0</v>
      </c>
      <c r="R35" s="35">
        <f>COUNTIFS(Linelist!$H$3:$H$102,$B35,Linelist!$F$3:$F$102,R$6,Linelist!$BH$3:$BH$102,1)</f>
        <v>0</v>
      </c>
      <c r="S35" s="35">
        <f>COUNTIFS(Linelist!$H$3:$H$102,$B35,Linelist!$F$3:$F$102,S$6,Linelist!$BH$3:$BH$102,1)</f>
        <v>0</v>
      </c>
      <c r="T35" s="35">
        <f>COUNTIFS(Linelist!$H$3:$H$102,$B35,Linelist!$F$3:$F$102,T$6,Linelist!$BH$3:$BH$102,1)</f>
        <v>0</v>
      </c>
      <c r="AI35" s="63" t="e">
        <f>SUM(D$7:D35)/D$4</f>
        <v>#DIV/0!</v>
      </c>
      <c r="AJ35" s="63" t="e">
        <f>SUM(F$7:F35)/F$4</f>
        <v>#DIV/0!</v>
      </c>
      <c r="AK35" s="63" t="e">
        <f>SUM(G$7:G35)/G$4</f>
        <v>#DIV/0!</v>
      </c>
    </row>
    <row r="36" spans="1:37" x14ac:dyDescent="0.3">
      <c r="A36" s="35">
        <v>30</v>
      </c>
      <c r="B36" s="43">
        <f t="shared" si="8"/>
        <v>29</v>
      </c>
      <c r="D36" s="36">
        <f>COUNTIFS(Linelist!$H$3:$H$102,$B36,Linelist!$BH$3:$BH$102,1)</f>
        <v>0</v>
      </c>
      <c r="F36" s="35">
        <f>COUNTIFS(Linelist!$H$3:$H$102,$B36,Linelist!$E$3:$E$102,F$6,Linelist!$BH$3:$BH$102,1)</f>
        <v>0</v>
      </c>
      <c r="G36" s="35">
        <f>COUNTIFS(Linelist!$H$3:$H$102,$B36,Linelist!$E$3:$E$102,G$6,Linelist!$BH$3:$BH$102,1)</f>
        <v>0</v>
      </c>
      <c r="H36" s="35">
        <f>COUNTIFS(Linelist!$H$3:$H$102,$B36,Linelist!$E$3:$E$102,H$6,Linelist!$BH$3:$BH$102,1)</f>
        <v>0</v>
      </c>
      <c r="I36" s="35">
        <f>COUNTIFS(Linelist!$H$3:$H$102,$B36,Linelist!$E$3:$E$102,I$6,Linelist!$BH$3:$BH$102,1)</f>
        <v>0</v>
      </c>
      <c r="K36" s="35">
        <f>COUNTIFS(Linelist!$H$3:$H$102,$B36,Linelist!$F$3:$F$102,K$6,Linelist!$BH$3:$BH$102,1)</f>
        <v>0</v>
      </c>
      <c r="L36" s="35">
        <f>COUNTIFS(Linelist!$H$3:$H$102,$B36,Linelist!$F$3:$F$102,L$6,Linelist!$BH$3:$BH$102,1)</f>
        <v>0</v>
      </c>
      <c r="M36" s="35">
        <f>COUNTIFS(Linelist!$H$3:$H$102,$B36,Linelist!$F$3:$F$102,M$6,Linelist!$BH$3:$BH$102,1)</f>
        <v>0</v>
      </c>
      <c r="N36" s="35">
        <f>COUNTIFS(Linelist!$H$3:$H$102,$B36,Linelist!$F$3:$F$102,N$6,Linelist!$BH$3:$BH$102,1)</f>
        <v>0</v>
      </c>
      <c r="O36" s="35">
        <f>COUNTIFS(Linelist!$H$3:$H$102,$B36,Linelist!$F$3:$F$102,O$6,Linelist!$BH$3:$BH$102,1)</f>
        <v>0</v>
      </c>
      <c r="P36" s="35">
        <f>COUNTIFS(Linelist!$H$3:$H$102,$B36,Linelist!$F$3:$F$102,P$6,Linelist!$BH$3:$BH$102,1)</f>
        <v>0</v>
      </c>
      <c r="Q36" s="35">
        <f>COUNTIFS(Linelist!$H$3:$H$102,$B36,Linelist!$F$3:$F$102,Q$6,Linelist!$BH$3:$BH$102,1)</f>
        <v>0</v>
      </c>
      <c r="R36" s="35">
        <f>COUNTIFS(Linelist!$H$3:$H$102,$B36,Linelist!$F$3:$F$102,R$6,Linelist!$BH$3:$BH$102,1)</f>
        <v>0</v>
      </c>
      <c r="S36" s="35">
        <f>COUNTIFS(Linelist!$H$3:$H$102,$B36,Linelist!$F$3:$F$102,S$6,Linelist!$BH$3:$BH$102,1)</f>
        <v>0</v>
      </c>
      <c r="T36" s="35">
        <f>COUNTIFS(Linelist!$H$3:$H$102,$B36,Linelist!$F$3:$F$102,T$6,Linelist!$BH$3:$BH$102,1)</f>
        <v>0</v>
      </c>
      <c r="AI36" s="63" t="e">
        <f>SUM(D$7:D36)/D$4</f>
        <v>#DIV/0!</v>
      </c>
      <c r="AJ36" s="63" t="e">
        <f>SUM(F$7:F36)/F$4</f>
        <v>#DIV/0!</v>
      </c>
      <c r="AK36" s="63" t="e">
        <f>SUM(G$7:G36)/G$4</f>
        <v>#DIV/0!</v>
      </c>
    </row>
    <row r="37" spans="1:37" x14ac:dyDescent="0.3">
      <c r="A37" s="35">
        <v>31</v>
      </c>
      <c r="B37" s="43">
        <f t="shared" si="8"/>
        <v>30</v>
      </c>
      <c r="D37" s="36">
        <f>COUNTIFS(Linelist!$H$3:$H$102,$B37,Linelist!$BH$3:$BH$102,1)</f>
        <v>0</v>
      </c>
      <c r="F37" s="35">
        <f>COUNTIFS(Linelist!$H$3:$H$102,$B37,Linelist!$E$3:$E$102,F$6,Linelist!$BH$3:$BH$102,1)</f>
        <v>0</v>
      </c>
      <c r="G37" s="35">
        <f>COUNTIFS(Linelist!$H$3:$H$102,$B37,Linelist!$E$3:$E$102,G$6,Linelist!$BH$3:$BH$102,1)</f>
        <v>0</v>
      </c>
      <c r="H37" s="35">
        <f>COUNTIFS(Linelist!$H$3:$H$102,$B37,Linelist!$E$3:$E$102,H$6,Linelist!$BH$3:$BH$102,1)</f>
        <v>0</v>
      </c>
      <c r="I37" s="35">
        <f>COUNTIFS(Linelist!$H$3:$H$102,$B37,Linelist!$E$3:$E$102,I$6,Linelist!$BH$3:$BH$102,1)</f>
        <v>0</v>
      </c>
      <c r="K37" s="35">
        <f>COUNTIFS(Linelist!$H$3:$H$102,$B37,Linelist!$F$3:$F$102,K$6,Linelist!$BH$3:$BH$102,1)</f>
        <v>0</v>
      </c>
      <c r="L37" s="35">
        <f>COUNTIFS(Linelist!$H$3:$H$102,$B37,Linelist!$F$3:$F$102,L$6,Linelist!$BH$3:$BH$102,1)</f>
        <v>0</v>
      </c>
      <c r="M37" s="35">
        <f>COUNTIFS(Linelist!$H$3:$H$102,$B37,Linelist!$F$3:$F$102,M$6,Linelist!$BH$3:$BH$102,1)</f>
        <v>0</v>
      </c>
      <c r="N37" s="35">
        <f>COUNTIFS(Linelist!$H$3:$H$102,$B37,Linelist!$F$3:$F$102,N$6,Linelist!$BH$3:$BH$102,1)</f>
        <v>0</v>
      </c>
      <c r="O37" s="35">
        <f>COUNTIFS(Linelist!$H$3:$H$102,$B37,Linelist!$F$3:$F$102,O$6,Linelist!$BH$3:$BH$102,1)</f>
        <v>0</v>
      </c>
      <c r="P37" s="35">
        <f>COUNTIFS(Linelist!$H$3:$H$102,$B37,Linelist!$F$3:$F$102,P$6,Linelist!$BH$3:$BH$102,1)</f>
        <v>0</v>
      </c>
      <c r="Q37" s="35">
        <f>COUNTIFS(Linelist!$H$3:$H$102,$B37,Linelist!$F$3:$F$102,Q$6,Linelist!$BH$3:$BH$102,1)</f>
        <v>0</v>
      </c>
      <c r="R37" s="35">
        <f>COUNTIFS(Linelist!$H$3:$H$102,$B37,Linelist!$F$3:$F$102,R$6,Linelist!$BH$3:$BH$102,1)</f>
        <v>0</v>
      </c>
      <c r="S37" s="35">
        <f>COUNTIFS(Linelist!$H$3:$H$102,$B37,Linelist!$F$3:$F$102,S$6,Linelist!$BH$3:$BH$102,1)</f>
        <v>0</v>
      </c>
      <c r="T37" s="35">
        <f>COUNTIFS(Linelist!$H$3:$H$102,$B37,Linelist!$F$3:$F$102,T$6,Linelist!$BH$3:$BH$102,1)</f>
        <v>0</v>
      </c>
      <c r="AI37" s="63" t="e">
        <f>SUM(D$7:D37)/D$4</f>
        <v>#DIV/0!</v>
      </c>
      <c r="AJ37" s="63" t="e">
        <f>SUM(F$7:F37)/F$4</f>
        <v>#DIV/0!</v>
      </c>
      <c r="AK37" s="63" t="e">
        <f>SUM(G$7:G37)/G$4</f>
        <v>#DIV/0!</v>
      </c>
    </row>
    <row r="38" spans="1:37" x14ac:dyDescent="0.3">
      <c r="A38" s="35">
        <v>32</v>
      </c>
      <c r="B38" s="43">
        <f t="shared" si="8"/>
        <v>31</v>
      </c>
      <c r="D38" s="36">
        <f>COUNTIFS(Linelist!$H$3:$H$102,$B38,Linelist!$BH$3:$BH$102,1)</f>
        <v>0</v>
      </c>
      <c r="F38" s="35">
        <f>COUNTIFS(Linelist!$H$3:$H$102,$B38,Linelist!$E$3:$E$102,F$6,Linelist!$BH$3:$BH$102,1)</f>
        <v>0</v>
      </c>
      <c r="G38" s="35">
        <f>COUNTIFS(Linelist!$H$3:$H$102,$B38,Linelist!$E$3:$E$102,G$6,Linelist!$BH$3:$BH$102,1)</f>
        <v>0</v>
      </c>
      <c r="H38" s="35">
        <f>COUNTIFS(Linelist!$H$3:$H$102,$B38,Linelist!$E$3:$E$102,H$6,Linelist!$BH$3:$BH$102,1)</f>
        <v>0</v>
      </c>
      <c r="I38" s="35">
        <f>COUNTIFS(Linelist!$H$3:$H$102,$B38,Linelist!$E$3:$E$102,I$6,Linelist!$BH$3:$BH$102,1)</f>
        <v>0</v>
      </c>
      <c r="K38" s="35">
        <f>COUNTIFS(Linelist!$H$3:$H$102,$B38,Linelist!$F$3:$F$102,K$6,Linelist!$BH$3:$BH$102,1)</f>
        <v>0</v>
      </c>
      <c r="L38" s="35">
        <f>COUNTIFS(Linelist!$H$3:$H$102,$B38,Linelist!$F$3:$F$102,L$6,Linelist!$BH$3:$BH$102,1)</f>
        <v>0</v>
      </c>
      <c r="M38" s="35">
        <f>COUNTIFS(Linelist!$H$3:$H$102,$B38,Linelist!$F$3:$F$102,M$6,Linelist!$BH$3:$BH$102,1)</f>
        <v>0</v>
      </c>
      <c r="N38" s="35">
        <f>COUNTIFS(Linelist!$H$3:$H$102,$B38,Linelist!$F$3:$F$102,N$6,Linelist!$BH$3:$BH$102,1)</f>
        <v>0</v>
      </c>
      <c r="O38" s="35">
        <f>COUNTIFS(Linelist!$H$3:$H$102,$B38,Linelist!$F$3:$F$102,O$6,Linelist!$BH$3:$BH$102,1)</f>
        <v>0</v>
      </c>
      <c r="P38" s="35">
        <f>COUNTIFS(Linelist!$H$3:$H$102,$B38,Linelist!$F$3:$F$102,P$6,Linelist!$BH$3:$BH$102,1)</f>
        <v>0</v>
      </c>
      <c r="Q38" s="35">
        <f>COUNTIFS(Linelist!$H$3:$H$102,$B38,Linelist!$F$3:$F$102,Q$6,Linelist!$BH$3:$BH$102,1)</f>
        <v>0</v>
      </c>
      <c r="R38" s="35">
        <f>COUNTIFS(Linelist!$H$3:$H$102,$B38,Linelist!$F$3:$F$102,R$6,Linelist!$BH$3:$BH$102,1)</f>
        <v>0</v>
      </c>
      <c r="S38" s="35">
        <f>COUNTIFS(Linelist!$H$3:$H$102,$B38,Linelist!$F$3:$F$102,S$6,Linelist!$BH$3:$BH$102,1)</f>
        <v>0</v>
      </c>
      <c r="T38" s="35">
        <f>COUNTIFS(Linelist!$H$3:$H$102,$B38,Linelist!$F$3:$F$102,T$6,Linelist!$BH$3:$BH$102,1)</f>
        <v>0</v>
      </c>
      <c r="AI38" s="63" t="e">
        <f>SUM(D$7:D38)/D$4</f>
        <v>#DIV/0!</v>
      </c>
      <c r="AJ38" s="63" t="e">
        <f>SUM(F$7:F38)/F$4</f>
        <v>#DIV/0!</v>
      </c>
      <c r="AK38" s="63" t="e">
        <f>SUM(G$7:G38)/G$4</f>
        <v>#DIV/0!</v>
      </c>
    </row>
    <row r="39" spans="1:37" x14ac:dyDescent="0.3">
      <c r="A39" s="35">
        <v>33</v>
      </c>
      <c r="B39" s="43">
        <f t="shared" si="8"/>
        <v>32</v>
      </c>
      <c r="D39" s="36">
        <f>COUNTIFS(Linelist!$H$3:$H$102,$B39,Linelist!$BH$3:$BH$102,1)</f>
        <v>0</v>
      </c>
      <c r="F39" s="35">
        <f>COUNTIFS(Linelist!$H$3:$H$102,$B39,Linelist!$E$3:$E$102,F$6,Linelist!$BH$3:$BH$102,1)</f>
        <v>0</v>
      </c>
      <c r="G39" s="35">
        <f>COUNTIFS(Linelist!$H$3:$H$102,$B39,Linelist!$E$3:$E$102,G$6,Linelist!$BH$3:$BH$102,1)</f>
        <v>0</v>
      </c>
      <c r="H39" s="35">
        <f>COUNTIFS(Linelist!$H$3:$H$102,$B39,Linelist!$E$3:$E$102,H$6,Linelist!$BH$3:$BH$102,1)</f>
        <v>0</v>
      </c>
      <c r="I39" s="35">
        <f>COUNTIFS(Linelist!$H$3:$H$102,$B39,Linelist!$E$3:$E$102,I$6,Linelist!$BH$3:$BH$102,1)</f>
        <v>0</v>
      </c>
      <c r="K39" s="35">
        <f>COUNTIFS(Linelist!$H$3:$H$102,$B39,Linelist!$F$3:$F$102,K$6,Linelist!$BH$3:$BH$102,1)</f>
        <v>0</v>
      </c>
      <c r="L39" s="35">
        <f>COUNTIFS(Linelist!$H$3:$H$102,$B39,Linelist!$F$3:$F$102,L$6,Linelist!$BH$3:$BH$102,1)</f>
        <v>0</v>
      </c>
      <c r="M39" s="35">
        <f>COUNTIFS(Linelist!$H$3:$H$102,$B39,Linelist!$F$3:$F$102,M$6,Linelist!$BH$3:$BH$102,1)</f>
        <v>0</v>
      </c>
      <c r="N39" s="35">
        <f>COUNTIFS(Linelist!$H$3:$H$102,$B39,Linelist!$F$3:$F$102,N$6,Linelist!$BH$3:$BH$102,1)</f>
        <v>0</v>
      </c>
      <c r="O39" s="35">
        <f>COUNTIFS(Linelist!$H$3:$H$102,$B39,Linelist!$F$3:$F$102,O$6,Linelist!$BH$3:$BH$102,1)</f>
        <v>0</v>
      </c>
      <c r="P39" s="35">
        <f>COUNTIFS(Linelist!$H$3:$H$102,$B39,Linelist!$F$3:$F$102,P$6,Linelist!$BH$3:$BH$102,1)</f>
        <v>0</v>
      </c>
      <c r="Q39" s="35">
        <f>COUNTIFS(Linelist!$H$3:$H$102,$B39,Linelist!$F$3:$F$102,Q$6,Linelist!$BH$3:$BH$102,1)</f>
        <v>0</v>
      </c>
      <c r="R39" s="35">
        <f>COUNTIFS(Linelist!$H$3:$H$102,$B39,Linelist!$F$3:$F$102,R$6,Linelist!$BH$3:$BH$102,1)</f>
        <v>0</v>
      </c>
      <c r="S39" s="35">
        <f>COUNTIFS(Linelist!$H$3:$H$102,$B39,Linelist!$F$3:$F$102,S$6,Linelist!$BH$3:$BH$102,1)</f>
        <v>0</v>
      </c>
      <c r="T39" s="35">
        <f>COUNTIFS(Linelist!$H$3:$H$102,$B39,Linelist!$F$3:$F$102,T$6,Linelist!$BH$3:$BH$102,1)</f>
        <v>0</v>
      </c>
      <c r="AI39" s="63" t="e">
        <f>SUM(D$7:D39)/D$4</f>
        <v>#DIV/0!</v>
      </c>
      <c r="AJ39" s="63" t="e">
        <f>SUM(F$7:F39)/F$4</f>
        <v>#DIV/0!</v>
      </c>
      <c r="AK39" s="63" t="e">
        <f>SUM(G$7:G39)/G$4</f>
        <v>#DIV/0!</v>
      </c>
    </row>
    <row r="40" spans="1:37" x14ac:dyDescent="0.3">
      <c r="A40" s="35">
        <v>34</v>
      </c>
      <c r="B40" s="43">
        <f t="shared" si="8"/>
        <v>33</v>
      </c>
      <c r="D40" s="36">
        <f>COUNTIFS(Linelist!$H$3:$H$102,$B40,Linelist!$BH$3:$BH$102,1)</f>
        <v>0</v>
      </c>
      <c r="F40" s="35">
        <f>COUNTIFS(Linelist!$H$3:$H$102,$B40,Linelist!$E$3:$E$102,F$6,Linelist!$BH$3:$BH$102,1)</f>
        <v>0</v>
      </c>
      <c r="G40" s="35">
        <f>COUNTIFS(Linelist!$H$3:$H$102,$B40,Linelist!$E$3:$E$102,G$6,Linelist!$BH$3:$BH$102,1)</f>
        <v>0</v>
      </c>
      <c r="H40" s="35">
        <f>COUNTIFS(Linelist!$H$3:$H$102,$B40,Linelist!$E$3:$E$102,H$6,Linelist!$BH$3:$BH$102,1)</f>
        <v>0</v>
      </c>
      <c r="I40" s="35">
        <f>COUNTIFS(Linelist!$H$3:$H$102,$B40,Linelist!$E$3:$E$102,I$6,Linelist!$BH$3:$BH$102,1)</f>
        <v>0</v>
      </c>
      <c r="K40" s="35">
        <f>COUNTIFS(Linelist!$H$3:$H$102,$B40,Linelist!$F$3:$F$102,K$6,Linelist!$BH$3:$BH$102,1)</f>
        <v>0</v>
      </c>
      <c r="L40" s="35">
        <f>COUNTIFS(Linelist!$H$3:$H$102,$B40,Linelist!$F$3:$F$102,L$6,Linelist!$BH$3:$BH$102,1)</f>
        <v>0</v>
      </c>
      <c r="M40" s="35">
        <f>COUNTIFS(Linelist!$H$3:$H$102,$B40,Linelist!$F$3:$F$102,M$6,Linelist!$BH$3:$BH$102,1)</f>
        <v>0</v>
      </c>
      <c r="N40" s="35">
        <f>COUNTIFS(Linelist!$H$3:$H$102,$B40,Linelist!$F$3:$F$102,N$6,Linelist!$BH$3:$BH$102,1)</f>
        <v>0</v>
      </c>
      <c r="O40" s="35">
        <f>COUNTIFS(Linelist!$H$3:$H$102,$B40,Linelist!$F$3:$F$102,O$6,Linelist!$BH$3:$BH$102,1)</f>
        <v>0</v>
      </c>
      <c r="P40" s="35">
        <f>COUNTIFS(Linelist!$H$3:$H$102,$B40,Linelist!$F$3:$F$102,P$6,Linelist!$BH$3:$BH$102,1)</f>
        <v>0</v>
      </c>
      <c r="Q40" s="35">
        <f>COUNTIFS(Linelist!$H$3:$H$102,$B40,Linelist!$F$3:$F$102,Q$6,Linelist!$BH$3:$BH$102,1)</f>
        <v>0</v>
      </c>
      <c r="R40" s="35">
        <f>COUNTIFS(Linelist!$H$3:$H$102,$B40,Linelist!$F$3:$F$102,R$6,Linelist!$BH$3:$BH$102,1)</f>
        <v>0</v>
      </c>
      <c r="S40" s="35">
        <f>COUNTIFS(Linelist!$H$3:$H$102,$B40,Linelist!$F$3:$F$102,S$6,Linelist!$BH$3:$BH$102,1)</f>
        <v>0</v>
      </c>
      <c r="T40" s="35">
        <f>COUNTIFS(Linelist!$H$3:$H$102,$B40,Linelist!$F$3:$F$102,T$6,Linelist!$BH$3:$BH$102,1)</f>
        <v>0</v>
      </c>
      <c r="AI40" s="63" t="e">
        <f>SUM(D$7:D40)/D$4</f>
        <v>#DIV/0!</v>
      </c>
      <c r="AJ40" s="63" t="e">
        <f>SUM(F$7:F40)/F$4</f>
        <v>#DIV/0!</v>
      </c>
      <c r="AK40" s="63" t="e">
        <f>SUM(G$7:G40)/G$4</f>
        <v>#DIV/0!</v>
      </c>
    </row>
    <row r="41" spans="1:37" x14ac:dyDescent="0.3">
      <c r="A41" s="35">
        <v>35</v>
      </c>
      <c r="B41" s="43">
        <f t="shared" si="8"/>
        <v>34</v>
      </c>
      <c r="D41" s="36">
        <f>COUNTIFS(Linelist!$H$3:$H$102,$B41,Linelist!$BH$3:$BH$102,1)</f>
        <v>0</v>
      </c>
      <c r="F41" s="35">
        <f>COUNTIFS(Linelist!$H$3:$H$102,$B41,Linelist!$E$3:$E$102,F$6,Linelist!$BH$3:$BH$102,1)</f>
        <v>0</v>
      </c>
      <c r="G41" s="35">
        <f>COUNTIFS(Linelist!$H$3:$H$102,$B41,Linelist!$E$3:$E$102,G$6,Linelist!$BH$3:$BH$102,1)</f>
        <v>0</v>
      </c>
      <c r="H41" s="35">
        <f>COUNTIFS(Linelist!$H$3:$H$102,$B41,Linelist!$E$3:$E$102,H$6,Linelist!$BH$3:$BH$102,1)</f>
        <v>0</v>
      </c>
      <c r="I41" s="35">
        <f>COUNTIFS(Linelist!$H$3:$H$102,$B41,Linelist!$E$3:$E$102,I$6,Linelist!$BH$3:$BH$102,1)</f>
        <v>0</v>
      </c>
      <c r="K41" s="35">
        <f>COUNTIFS(Linelist!$H$3:$H$102,$B41,Linelist!$F$3:$F$102,K$6,Linelist!$BH$3:$BH$102,1)</f>
        <v>0</v>
      </c>
      <c r="L41" s="35">
        <f>COUNTIFS(Linelist!$H$3:$H$102,$B41,Linelist!$F$3:$F$102,L$6,Linelist!$BH$3:$BH$102,1)</f>
        <v>0</v>
      </c>
      <c r="M41" s="35">
        <f>COUNTIFS(Linelist!$H$3:$H$102,$B41,Linelist!$F$3:$F$102,M$6,Linelist!$BH$3:$BH$102,1)</f>
        <v>0</v>
      </c>
      <c r="N41" s="35">
        <f>COUNTIFS(Linelist!$H$3:$H$102,$B41,Linelist!$F$3:$F$102,N$6,Linelist!$BH$3:$BH$102,1)</f>
        <v>0</v>
      </c>
      <c r="O41" s="35">
        <f>COUNTIFS(Linelist!$H$3:$H$102,$B41,Linelist!$F$3:$F$102,O$6,Linelist!$BH$3:$BH$102,1)</f>
        <v>0</v>
      </c>
      <c r="P41" s="35">
        <f>COUNTIFS(Linelist!$H$3:$H$102,$B41,Linelist!$F$3:$F$102,P$6,Linelist!$BH$3:$BH$102,1)</f>
        <v>0</v>
      </c>
      <c r="Q41" s="35">
        <f>COUNTIFS(Linelist!$H$3:$H$102,$B41,Linelist!$F$3:$F$102,Q$6,Linelist!$BH$3:$BH$102,1)</f>
        <v>0</v>
      </c>
      <c r="R41" s="35">
        <f>COUNTIFS(Linelist!$H$3:$H$102,$B41,Linelist!$F$3:$F$102,R$6,Linelist!$BH$3:$BH$102,1)</f>
        <v>0</v>
      </c>
      <c r="S41" s="35">
        <f>COUNTIFS(Linelist!$H$3:$H$102,$B41,Linelist!$F$3:$F$102,S$6,Linelist!$BH$3:$BH$102,1)</f>
        <v>0</v>
      </c>
      <c r="T41" s="35">
        <f>COUNTIFS(Linelist!$H$3:$H$102,$B41,Linelist!$F$3:$F$102,T$6,Linelist!$BH$3:$BH$102,1)</f>
        <v>0</v>
      </c>
      <c r="AI41" s="63" t="e">
        <f>SUM(D$7:D41)/D$4</f>
        <v>#DIV/0!</v>
      </c>
      <c r="AJ41" s="63" t="e">
        <f>SUM(F$7:F41)/F$4</f>
        <v>#DIV/0!</v>
      </c>
      <c r="AK41" s="63" t="e">
        <f>SUM(G$7:G41)/G$4</f>
        <v>#DIV/0!</v>
      </c>
    </row>
    <row r="42" spans="1:37" x14ac:dyDescent="0.3">
      <c r="A42" s="35">
        <v>36</v>
      </c>
      <c r="B42" s="43">
        <f t="shared" si="8"/>
        <v>35</v>
      </c>
      <c r="D42" s="36">
        <f>COUNTIFS(Linelist!$H$3:$H$102,$B42,Linelist!$BH$3:$BH$102,1)</f>
        <v>0</v>
      </c>
      <c r="F42" s="35">
        <f>COUNTIFS(Linelist!$H$3:$H$102,$B42,Linelist!$E$3:$E$102,F$6,Linelist!$BH$3:$BH$102,1)</f>
        <v>0</v>
      </c>
      <c r="G42" s="35">
        <f>COUNTIFS(Linelist!$H$3:$H$102,$B42,Linelist!$E$3:$E$102,G$6,Linelist!$BH$3:$BH$102,1)</f>
        <v>0</v>
      </c>
      <c r="H42" s="35">
        <f>COUNTIFS(Linelist!$H$3:$H$102,$B42,Linelist!$E$3:$E$102,H$6,Linelist!$BH$3:$BH$102,1)</f>
        <v>0</v>
      </c>
      <c r="I42" s="35">
        <f>COUNTIFS(Linelist!$H$3:$H$102,$B42,Linelist!$E$3:$E$102,I$6,Linelist!$BH$3:$BH$102,1)</f>
        <v>0</v>
      </c>
      <c r="K42" s="35">
        <f>COUNTIFS(Linelist!$H$3:$H$102,$B42,Linelist!$F$3:$F$102,K$6,Linelist!$BH$3:$BH$102,1)</f>
        <v>0</v>
      </c>
      <c r="L42" s="35">
        <f>COUNTIFS(Linelist!$H$3:$H$102,$B42,Linelist!$F$3:$F$102,L$6,Linelist!$BH$3:$BH$102,1)</f>
        <v>0</v>
      </c>
      <c r="M42" s="35">
        <f>COUNTIFS(Linelist!$H$3:$H$102,$B42,Linelist!$F$3:$F$102,M$6,Linelist!$BH$3:$BH$102,1)</f>
        <v>0</v>
      </c>
      <c r="N42" s="35">
        <f>COUNTIFS(Linelist!$H$3:$H$102,$B42,Linelist!$F$3:$F$102,N$6,Linelist!$BH$3:$BH$102,1)</f>
        <v>0</v>
      </c>
      <c r="O42" s="35">
        <f>COUNTIFS(Linelist!$H$3:$H$102,$B42,Linelist!$F$3:$F$102,O$6,Linelist!$BH$3:$BH$102,1)</f>
        <v>0</v>
      </c>
      <c r="P42" s="35">
        <f>COUNTIFS(Linelist!$H$3:$H$102,$B42,Linelist!$F$3:$F$102,P$6,Linelist!$BH$3:$BH$102,1)</f>
        <v>0</v>
      </c>
      <c r="Q42" s="35">
        <f>COUNTIFS(Linelist!$H$3:$H$102,$B42,Linelist!$F$3:$F$102,Q$6,Linelist!$BH$3:$BH$102,1)</f>
        <v>0</v>
      </c>
      <c r="R42" s="35">
        <f>COUNTIFS(Linelist!$H$3:$H$102,$B42,Linelist!$F$3:$F$102,R$6,Linelist!$BH$3:$BH$102,1)</f>
        <v>0</v>
      </c>
      <c r="S42" s="35">
        <f>COUNTIFS(Linelist!$H$3:$H$102,$B42,Linelist!$F$3:$F$102,S$6,Linelist!$BH$3:$BH$102,1)</f>
        <v>0</v>
      </c>
      <c r="T42" s="35">
        <f>COUNTIFS(Linelist!$H$3:$H$102,$B42,Linelist!$F$3:$F$102,T$6,Linelist!$BH$3:$BH$102,1)</f>
        <v>0</v>
      </c>
      <c r="AI42" s="63" t="e">
        <f>SUM(D$7:D42)/D$4</f>
        <v>#DIV/0!</v>
      </c>
      <c r="AJ42" s="63" t="e">
        <f>SUM(F$7:F42)/F$4</f>
        <v>#DIV/0!</v>
      </c>
      <c r="AK42" s="63" t="e">
        <f>SUM(G$7:G42)/G$4</f>
        <v>#DIV/0!</v>
      </c>
    </row>
    <row r="43" spans="1:37" x14ac:dyDescent="0.3">
      <c r="A43" s="35">
        <v>37</v>
      </c>
      <c r="B43" s="43">
        <f t="shared" si="8"/>
        <v>36</v>
      </c>
      <c r="D43" s="36">
        <f>COUNTIFS(Linelist!$H$3:$H$102,$B43,Linelist!$BH$3:$BH$102,1)</f>
        <v>0</v>
      </c>
      <c r="F43" s="35">
        <f>COUNTIFS(Linelist!$H$3:$H$102,$B43,Linelist!$E$3:$E$102,F$6,Linelist!$BH$3:$BH$102,1)</f>
        <v>0</v>
      </c>
      <c r="G43" s="35">
        <f>COUNTIFS(Linelist!$H$3:$H$102,$B43,Linelist!$E$3:$E$102,G$6,Linelist!$BH$3:$BH$102,1)</f>
        <v>0</v>
      </c>
      <c r="H43" s="35">
        <f>COUNTIFS(Linelist!$H$3:$H$102,$B43,Linelist!$E$3:$E$102,H$6,Linelist!$BH$3:$BH$102,1)</f>
        <v>0</v>
      </c>
      <c r="I43" s="35">
        <f>COUNTIFS(Linelist!$H$3:$H$102,$B43,Linelist!$E$3:$E$102,I$6,Linelist!$BH$3:$BH$102,1)</f>
        <v>0</v>
      </c>
      <c r="K43" s="35">
        <f>COUNTIFS(Linelist!$H$3:$H$102,$B43,Linelist!$F$3:$F$102,K$6,Linelist!$BH$3:$BH$102,1)</f>
        <v>0</v>
      </c>
      <c r="L43" s="35">
        <f>COUNTIFS(Linelist!$H$3:$H$102,$B43,Linelist!$F$3:$F$102,L$6,Linelist!$BH$3:$BH$102,1)</f>
        <v>0</v>
      </c>
      <c r="M43" s="35">
        <f>COUNTIFS(Linelist!$H$3:$H$102,$B43,Linelist!$F$3:$F$102,M$6,Linelist!$BH$3:$BH$102,1)</f>
        <v>0</v>
      </c>
      <c r="N43" s="35">
        <f>COUNTIFS(Linelist!$H$3:$H$102,$B43,Linelist!$F$3:$F$102,N$6,Linelist!$BH$3:$BH$102,1)</f>
        <v>0</v>
      </c>
      <c r="O43" s="35">
        <f>COUNTIFS(Linelist!$H$3:$H$102,$B43,Linelist!$F$3:$F$102,O$6,Linelist!$BH$3:$BH$102,1)</f>
        <v>0</v>
      </c>
      <c r="P43" s="35">
        <f>COUNTIFS(Linelist!$H$3:$H$102,$B43,Linelist!$F$3:$F$102,P$6,Linelist!$BH$3:$BH$102,1)</f>
        <v>0</v>
      </c>
      <c r="Q43" s="35">
        <f>COUNTIFS(Linelist!$H$3:$H$102,$B43,Linelist!$F$3:$F$102,Q$6,Linelist!$BH$3:$BH$102,1)</f>
        <v>0</v>
      </c>
      <c r="R43" s="35">
        <f>COUNTIFS(Linelist!$H$3:$H$102,$B43,Linelist!$F$3:$F$102,R$6,Linelist!$BH$3:$BH$102,1)</f>
        <v>0</v>
      </c>
      <c r="S43" s="35">
        <f>COUNTIFS(Linelist!$H$3:$H$102,$B43,Linelist!$F$3:$F$102,S$6,Linelist!$BH$3:$BH$102,1)</f>
        <v>0</v>
      </c>
      <c r="T43" s="35">
        <f>COUNTIFS(Linelist!$H$3:$H$102,$B43,Linelist!$F$3:$F$102,T$6,Linelist!$BH$3:$BH$102,1)</f>
        <v>0</v>
      </c>
      <c r="AI43" s="63" t="e">
        <f>SUM(D$7:D43)/D$4</f>
        <v>#DIV/0!</v>
      </c>
      <c r="AJ43" s="63" t="e">
        <f>SUM(F$7:F43)/F$4</f>
        <v>#DIV/0!</v>
      </c>
      <c r="AK43" s="63" t="e">
        <f>SUM(G$7:G43)/G$4</f>
        <v>#DIV/0!</v>
      </c>
    </row>
    <row r="44" spans="1:37" x14ac:dyDescent="0.3">
      <c r="A44" s="35">
        <v>38</v>
      </c>
      <c r="B44" s="43">
        <f t="shared" si="8"/>
        <v>37</v>
      </c>
      <c r="D44" s="36">
        <f>COUNTIFS(Linelist!$H$3:$H$102,$B44,Linelist!$BH$3:$BH$102,1)</f>
        <v>0</v>
      </c>
      <c r="F44" s="35">
        <f>COUNTIFS(Linelist!$H$3:$H$102,$B44,Linelist!$E$3:$E$102,F$6,Linelist!$BH$3:$BH$102,1)</f>
        <v>0</v>
      </c>
      <c r="G44" s="35">
        <f>COUNTIFS(Linelist!$H$3:$H$102,$B44,Linelist!$E$3:$E$102,G$6,Linelist!$BH$3:$BH$102,1)</f>
        <v>0</v>
      </c>
      <c r="H44" s="35">
        <f>COUNTIFS(Linelist!$H$3:$H$102,$B44,Linelist!$E$3:$E$102,H$6,Linelist!$BH$3:$BH$102,1)</f>
        <v>0</v>
      </c>
      <c r="I44" s="35">
        <f>COUNTIFS(Linelist!$H$3:$H$102,$B44,Linelist!$E$3:$E$102,I$6,Linelist!$BH$3:$BH$102,1)</f>
        <v>0</v>
      </c>
      <c r="K44" s="35">
        <f>COUNTIFS(Linelist!$H$3:$H$102,$B44,Linelist!$F$3:$F$102,K$6,Linelist!$BH$3:$BH$102,1)</f>
        <v>0</v>
      </c>
      <c r="L44" s="35">
        <f>COUNTIFS(Linelist!$H$3:$H$102,$B44,Linelist!$F$3:$F$102,L$6,Linelist!$BH$3:$BH$102,1)</f>
        <v>0</v>
      </c>
      <c r="M44" s="35">
        <f>COUNTIFS(Linelist!$H$3:$H$102,$B44,Linelist!$F$3:$F$102,M$6,Linelist!$BH$3:$BH$102,1)</f>
        <v>0</v>
      </c>
      <c r="N44" s="35">
        <f>COUNTIFS(Linelist!$H$3:$H$102,$B44,Linelist!$F$3:$F$102,N$6,Linelist!$BH$3:$BH$102,1)</f>
        <v>0</v>
      </c>
      <c r="O44" s="35">
        <f>COUNTIFS(Linelist!$H$3:$H$102,$B44,Linelist!$F$3:$F$102,O$6,Linelist!$BH$3:$BH$102,1)</f>
        <v>0</v>
      </c>
      <c r="P44" s="35">
        <f>COUNTIFS(Linelist!$H$3:$H$102,$B44,Linelist!$F$3:$F$102,P$6,Linelist!$BH$3:$BH$102,1)</f>
        <v>0</v>
      </c>
      <c r="Q44" s="35">
        <f>COUNTIFS(Linelist!$H$3:$H$102,$B44,Linelist!$F$3:$F$102,Q$6,Linelist!$BH$3:$BH$102,1)</f>
        <v>0</v>
      </c>
      <c r="R44" s="35">
        <f>COUNTIFS(Linelist!$H$3:$H$102,$B44,Linelist!$F$3:$F$102,R$6,Linelist!$BH$3:$BH$102,1)</f>
        <v>0</v>
      </c>
      <c r="S44" s="35">
        <f>COUNTIFS(Linelist!$H$3:$H$102,$B44,Linelist!$F$3:$F$102,S$6,Linelist!$BH$3:$BH$102,1)</f>
        <v>0</v>
      </c>
      <c r="T44" s="35">
        <f>COUNTIFS(Linelist!$H$3:$H$102,$B44,Linelist!$F$3:$F$102,T$6,Linelist!$BH$3:$BH$102,1)</f>
        <v>0</v>
      </c>
      <c r="AI44" s="63" t="e">
        <f>SUM(D$7:D44)/D$4</f>
        <v>#DIV/0!</v>
      </c>
      <c r="AJ44" s="63" t="e">
        <f>SUM(F$7:F44)/F$4</f>
        <v>#DIV/0!</v>
      </c>
      <c r="AK44" s="63" t="e">
        <f>SUM(G$7:G44)/G$4</f>
        <v>#DIV/0!</v>
      </c>
    </row>
    <row r="45" spans="1:37" x14ac:dyDescent="0.3">
      <c r="A45" s="35">
        <v>39</v>
      </c>
      <c r="B45" s="43">
        <f t="shared" si="8"/>
        <v>38</v>
      </c>
      <c r="D45" s="36">
        <f>COUNTIFS(Linelist!$H$3:$H$102,$B45,Linelist!$BH$3:$BH$102,1)</f>
        <v>0</v>
      </c>
      <c r="F45" s="35">
        <f>COUNTIFS(Linelist!$H$3:$H$102,$B45,Linelist!$E$3:$E$102,F$6,Linelist!$BH$3:$BH$102,1)</f>
        <v>0</v>
      </c>
      <c r="G45" s="35">
        <f>COUNTIFS(Linelist!$H$3:$H$102,$B45,Linelist!$E$3:$E$102,G$6,Linelist!$BH$3:$BH$102,1)</f>
        <v>0</v>
      </c>
      <c r="H45" s="35">
        <f>COUNTIFS(Linelist!$H$3:$H$102,$B45,Linelist!$E$3:$E$102,H$6,Linelist!$BH$3:$BH$102,1)</f>
        <v>0</v>
      </c>
      <c r="I45" s="35">
        <f>COUNTIFS(Linelist!$H$3:$H$102,$B45,Linelist!$E$3:$E$102,I$6,Linelist!$BH$3:$BH$102,1)</f>
        <v>0</v>
      </c>
      <c r="K45" s="35">
        <f>COUNTIFS(Linelist!$H$3:$H$102,$B45,Linelist!$F$3:$F$102,K$6,Linelist!$BH$3:$BH$102,1)</f>
        <v>0</v>
      </c>
      <c r="L45" s="35">
        <f>COUNTIFS(Linelist!$H$3:$H$102,$B45,Linelist!$F$3:$F$102,L$6,Linelist!$BH$3:$BH$102,1)</f>
        <v>0</v>
      </c>
      <c r="M45" s="35">
        <f>COUNTIFS(Linelist!$H$3:$H$102,$B45,Linelist!$F$3:$F$102,M$6,Linelist!$BH$3:$BH$102,1)</f>
        <v>0</v>
      </c>
      <c r="N45" s="35">
        <f>COUNTIFS(Linelist!$H$3:$H$102,$B45,Linelist!$F$3:$F$102,N$6,Linelist!$BH$3:$BH$102,1)</f>
        <v>0</v>
      </c>
      <c r="O45" s="35">
        <f>COUNTIFS(Linelist!$H$3:$H$102,$B45,Linelist!$F$3:$F$102,O$6,Linelist!$BH$3:$BH$102,1)</f>
        <v>0</v>
      </c>
      <c r="P45" s="35">
        <f>COUNTIFS(Linelist!$H$3:$H$102,$B45,Linelist!$F$3:$F$102,P$6,Linelist!$BH$3:$BH$102,1)</f>
        <v>0</v>
      </c>
      <c r="Q45" s="35">
        <f>COUNTIFS(Linelist!$H$3:$H$102,$B45,Linelist!$F$3:$F$102,Q$6,Linelist!$BH$3:$BH$102,1)</f>
        <v>0</v>
      </c>
      <c r="R45" s="35">
        <f>COUNTIFS(Linelist!$H$3:$H$102,$B45,Linelist!$F$3:$F$102,R$6,Linelist!$BH$3:$BH$102,1)</f>
        <v>0</v>
      </c>
      <c r="S45" s="35">
        <f>COUNTIFS(Linelist!$H$3:$H$102,$B45,Linelist!$F$3:$F$102,S$6,Linelist!$BH$3:$BH$102,1)</f>
        <v>0</v>
      </c>
      <c r="T45" s="35">
        <f>COUNTIFS(Linelist!$H$3:$H$102,$B45,Linelist!$F$3:$F$102,T$6,Linelist!$BH$3:$BH$102,1)</f>
        <v>0</v>
      </c>
      <c r="AI45" s="63" t="e">
        <f>SUM(D$7:D45)/D$4</f>
        <v>#DIV/0!</v>
      </c>
      <c r="AJ45" s="63" t="e">
        <f>SUM(F$7:F45)/F$4</f>
        <v>#DIV/0!</v>
      </c>
      <c r="AK45" s="63" t="e">
        <f>SUM(G$7:G45)/G$4</f>
        <v>#DIV/0!</v>
      </c>
    </row>
    <row r="46" spans="1:37" x14ac:dyDescent="0.3">
      <c r="A46" s="35">
        <v>40</v>
      </c>
      <c r="B46" s="43">
        <f t="shared" si="8"/>
        <v>39</v>
      </c>
      <c r="D46" s="36">
        <f>COUNTIFS(Linelist!$H$3:$H$102,$B46,Linelist!$BH$3:$BH$102,1)</f>
        <v>0</v>
      </c>
      <c r="F46" s="35">
        <f>COUNTIFS(Linelist!$H$3:$H$102,$B46,Linelist!$E$3:$E$102,F$6,Linelist!$BH$3:$BH$102,1)</f>
        <v>0</v>
      </c>
      <c r="G46" s="35">
        <f>COUNTIFS(Linelist!$H$3:$H$102,$B46,Linelist!$E$3:$E$102,G$6,Linelist!$BH$3:$BH$102,1)</f>
        <v>0</v>
      </c>
      <c r="H46" s="35">
        <f>COUNTIFS(Linelist!$H$3:$H$102,$B46,Linelist!$E$3:$E$102,H$6,Linelist!$BH$3:$BH$102,1)</f>
        <v>0</v>
      </c>
      <c r="I46" s="35">
        <f>COUNTIFS(Linelist!$H$3:$H$102,$B46,Linelist!$E$3:$E$102,I$6,Linelist!$BH$3:$BH$102,1)</f>
        <v>0</v>
      </c>
      <c r="K46" s="35">
        <f>COUNTIFS(Linelist!$H$3:$H$102,$B46,Linelist!$F$3:$F$102,K$6,Linelist!$BH$3:$BH$102,1)</f>
        <v>0</v>
      </c>
      <c r="L46" s="35">
        <f>COUNTIFS(Linelist!$H$3:$H$102,$B46,Linelist!$F$3:$F$102,L$6,Linelist!$BH$3:$BH$102,1)</f>
        <v>0</v>
      </c>
      <c r="M46" s="35">
        <f>COUNTIFS(Linelist!$H$3:$H$102,$B46,Linelist!$F$3:$F$102,M$6,Linelist!$BH$3:$BH$102,1)</f>
        <v>0</v>
      </c>
      <c r="N46" s="35">
        <f>COUNTIFS(Linelist!$H$3:$H$102,$B46,Linelist!$F$3:$F$102,N$6,Linelist!$BH$3:$BH$102,1)</f>
        <v>0</v>
      </c>
      <c r="O46" s="35">
        <f>COUNTIFS(Linelist!$H$3:$H$102,$B46,Linelist!$F$3:$F$102,O$6,Linelist!$BH$3:$BH$102,1)</f>
        <v>0</v>
      </c>
      <c r="P46" s="35">
        <f>COUNTIFS(Linelist!$H$3:$H$102,$B46,Linelist!$F$3:$F$102,P$6,Linelist!$BH$3:$BH$102,1)</f>
        <v>0</v>
      </c>
      <c r="Q46" s="35">
        <f>COUNTIFS(Linelist!$H$3:$H$102,$B46,Linelist!$F$3:$F$102,Q$6,Linelist!$BH$3:$BH$102,1)</f>
        <v>0</v>
      </c>
      <c r="R46" s="35">
        <f>COUNTIFS(Linelist!$H$3:$H$102,$B46,Linelist!$F$3:$F$102,R$6,Linelist!$BH$3:$BH$102,1)</f>
        <v>0</v>
      </c>
      <c r="S46" s="35">
        <f>COUNTIFS(Linelist!$H$3:$H$102,$B46,Linelist!$F$3:$F$102,S$6,Linelist!$BH$3:$BH$102,1)</f>
        <v>0</v>
      </c>
      <c r="T46" s="35">
        <f>COUNTIFS(Linelist!$H$3:$H$102,$B46,Linelist!$F$3:$F$102,T$6,Linelist!$BH$3:$BH$102,1)</f>
        <v>0</v>
      </c>
      <c r="AI46" s="63" t="e">
        <f>SUM(D$7:D46)/D$4</f>
        <v>#DIV/0!</v>
      </c>
      <c r="AJ46" s="63" t="e">
        <f>SUM(F$7:F46)/F$4</f>
        <v>#DIV/0!</v>
      </c>
      <c r="AK46" s="63" t="e">
        <f>SUM(G$7:G46)/G$4</f>
        <v>#DIV/0!</v>
      </c>
    </row>
    <row r="47" spans="1:37" x14ac:dyDescent="0.3">
      <c r="A47" s="35"/>
      <c r="B47" s="43"/>
      <c r="D47" s="36"/>
      <c r="F47" s="35"/>
      <c r="G47" s="35"/>
      <c r="H47" s="35"/>
      <c r="I47" s="35"/>
    </row>
    <row r="48" spans="1:37" x14ac:dyDescent="0.3">
      <c r="A48" s="35"/>
      <c r="B48" s="43"/>
      <c r="D48" s="36"/>
      <c r="F48" s="35"/>
      <c r="G48" s="35"/>
      <c r="H48" s="35"/>
      <c r="I48" s="35"/>
    </row>
    <row r="49" spans="1:9" x14ac:dyDescent="0.3">
      <c r="A49" s="35"/>
      <c r="B49" s="43"/>
      <c r="D49" s="36"/>
      <c r="F49" s="35"/>
      <c r="G49" s="35"/>
      <c r="H49" s="35"/>
      <c r="I49" s="35"/>
    </row>
  </sheetData>
  <sheetProtection sheet="1" objects="1" scenarios="1"/>
  <pageMargins left="0.70866141732283472" right="0.70866141732283472" top="0.74803149606299213" bottom="0.74803149606299213" header="0.31496062992125984" footer="0.31496062992125984"/>
  <pageSetup paperSize="9" orientation="portrait" r:id="rId1"/>
  <headerFooter>
    <oddFooter>&amp;L&amp;8&amp;F / &amp;"-,Bold"&amp;A&amp;"-,Regular"     &amp;D&amp;R&amp;8&amp;P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tint="0.499984740745262"/>
  </sheetPr>
  <dimension ref="A1:G12"/>
  <sheetViews>
    <sheetView workbookViewId="0">
      <selection activeCell="E17" sqref="E17"/>
    </sheetView>
  </sheetViews>
  <sheetFormatPr defaultRowHeight="14.4" x14ac:dyDescent="0.3"/>
  <cols>
    <col min="2" max="2" width="18" customWidth="1"/>
    <col min="3" max="3" width="10.44140625" customWidth="1"/>
    <col min="4" max="4" width="11.33203125" customWidth="1"/>
    <col min="5" max="5" width="23.33203125" customWidth="1"/>
    <col min="7" max="7" width="22.6640625" customWidth="1"/>
  </cols>
  <sheetData>
    <row r="1" spans="1:7" ht="15.6" x14ac:dyDescent="0.3">
      <c r="A1" s="31" t="s">
        <v>92</v>
      </c>
      <c r="F1" s="32"/>
      <c r="G1" s="32"/>
    </row>
    <row r="2" spans="1:7" ht="15.6" x14ac:dyDescent="0.3">
      <c r="A2" s="31"/>
      <c r="F2" s="32"/>
      <c r="G2" s="32"/>
    </row>
    <row r="3" spans="1:7" s="28" customFormat="1" ht="15.6" x14ac:dyDescent="0.3">
      <c r="A3" s="222" t="s">
        <v>319</v>
      </c>
      <c r="F3" s="223"/>
      <c r="G3" s="222" t="s">
        <v>318</v>
      </c>
    </row>
    <row r="5" spans="1:7" s="28" customFormat="1" x14ac:dyDescent="0.3">
      <c r="A5" s="29" t="s">
        <v>28</v>
      </c>
      <c r="B5" s="29" t="s">
        <v>108</v>
      </c>
      <c r="C5" s="29" t="s">
        <v>93</v>
      </c>
      <c r="D5" s="29" t="s">
        <v>95</v>
      </c>
      <c r="E5" s="29" t="s">
        <v>94</v>
      </c>
      <c r="G5" s="29" t="s">
        <v>279</v>
      </c>
    </row>
    <row r="6" spans="1:7" x14ac:dyDescent="0.3">
      <c r="A6" s="30" t="s">
        <v>96</v>
      </c>
      <c r="B6" s="30" t="s">
        <v>54</v>
      </c>
      <c r="C6" s="30" t="s">
        <v>102</v>
      </c>
      <c r="D6" s="30" t="s">
        <v>102</v>
      </c>
      <c r="E6" s="30" t="s">
        <v>105</v>
      </c>
      <c r="G6" s="30" t="s">
        <v>280</v>
      </c>
    </row>
    <row r="7" spans="1:7" x14ac:dyDescent="0.3">
      <c r="A7" s="30" t="s">
        <v>97</v>
      </c>
      <c r="B7" s="30" t="s">
        <v>99</v>
      </c>
      <c r="C7" s="30" t="s">
        <v>103</v>
      </c>
      <c r="D7" s="30" t="s">
        <v>103</v>
      </c>
      <c r="E7" s="30" t="s">
        <v>106</v>
      </c>
      <c r="G7" s="30" t="s">
        <v>281</v>
      </c>
    </row>
    <row r="8" spans="1:7" x14ac:dyDescent="0.3">
      <c r="A8" s="30" t="s">
        <v>98</v>
      </c>
      <c r="B8" s="30" t="s">
        <v>100</v>
      </c>
      <c r="D8" s="30" t="s">
        <v>104</v>
      </c>
      <c r="E8" s="30" t="s">
        <v>107</v>
      </c>
      <c r="G8" s="30" t="s">
        <v>283</v>
      </c>
    </row>
    <row r="9" spans="1:7" x14ac:dyDescent="0.3">
      <c r="B9" s="30" t="s">
        <v>101</v>
      </c>
      <c r="E9" s="30" t="s">
        <v>130</v>
      </c>
      <c r="G9" s="30" t="s">
        <v>284</v>
      </c>
    </row>
    <row r="10" spans="1:7" x14ac:dyDescent="0.3">
      <c r="E10" s="319" t="s">
        <v>98</v>
      </c>
      <c r="G10" s="30" t="s">
        <v>282</v>
      </c>
    </row>
    <row r="11" spans="1:7" x14ac:dyDescent="0.3">
      <c r="G11" s="30" t="s">
        <v>285</v>
      </c>
    </row>
    <row r="12" spans="1:7" x14ac:dyDescent="0.3">
      <c r="G12" s="30" t="s">
        <v>286</v>
      </c>
    </row>
  </sheetData>
  <sheetProtection sheet="1" objects="1" scenarios="1"/>
  <pageMargins left="0.70866141732283472" right="0.70866141732283472" top="0.74803149606299213" bottom="0.74803149606299213" header="0.31496062992125984" footer="0.31496062992125984"/>
  <pageSetup paperSize="9" orientation="landscape" r:id="rId1"/>
  <headerFooter>
    <oddFooter>&amp;L&amp;8&amp;F / &amp;"-,Bold"&amp;A&amp;"-,Regular"     &amp;D&amp;R&amp;8&amp;P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CE998FB9F9234A8ACC12DA8B6BFA88" ma:contentTypeVersion="12" ma:contentTypeDescription="Create a new document." ma:contentTypeScope="" ma:versionID="74b0cc6497ad847f8c062a71a6659111">
  <xsd:schema xmlns:xsd="http://www.w3.org/2001/XMLSchema" xmlns:xs="http://www.w3.org/2001/XMLSchema" xmlns:p="http://schemas.microsoft.com/office/2006/metadata/properties" xmlns:ns2="99edf728-8af6-4130-926c-6a9b21aa1e0f" xmlns:ns3="cbf9e454-33ae-4df3-b39d-ca488177027b" targetNamespace="http://schemas.microsoft.com/office/2006/metadata/properties" ma:root="true" ma:fieldsID="9d5cb67d1b38bd85475e713d5f0a6513" ns2:_="" ns3:_="">
    <xsd:import namespace="99edf728-8af6-4130-926c-6a9b21aa1e0f"/>
    <xsd:import namespace="cbf9e454-33ae-4df3-b39d-ca48817702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edf728-8af6-4130-926c-6a9b21aa1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9e454-33ae-4df3-b39d-ca48817702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A149BA-4E90-4F4E-8B05-FB5F3FC8299C}">
  <ds:schemaRefs>
    <ds:schemaRef ds:uri="http://schemas.microsoft.com/sharepoint/v3/contenttype/forms"/>
  </ds:schemaRefs>
</ds:datastoreItem>
</file>

<file path=customXml/itemProps2.xml><?xml version="1.0" encoding="utf-8"?>
<ds:datastoreItem xmlns:ds="http://schemas.openxmlformats.org/officeDocument/2006/customXml" ds:itemID="{F2FC466F-E06B-4CE5-86DB-8D5D97328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edf728-8af6-4130-926c-6a9b21aa1e0f"/>
    <ds:schemaRef ds:uri="cbf9e454-33ae-4df3-b39d-ca48817702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7E5876-BE98-4A5C-96C6-B2A42C8FAA0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4</vt:i4>
      </vt:variant>
    </vt:vector>
  </HeadingPairs>
  <TitlesOfParts>
    <vt:vector size="11" baseType="lpstr">
      <vt:lpstr>Facility</vt:lpstr>
      <vt:lpstr>Linelist</vt:lpstr>
      <vt:lpstr>PHU</vt:lpstr>
      <vt:lpstr>Epi_Sum</vt:lpstr>
      <vt:lpstr>OfN_Sum</vt:lpstr>
      <vt:lpstr>Epi</vt:lpstr>
      <vt:lpstr>Ref</vt:lpstr>
      <vt:lpstr>EpiCurve-All</vt:lpstr>
      <vt:lpstr>EpiCurve-Res_Staff</vt:lpstr>
      <vt:lpstr>EpiCurve-Areas</vt:lpstr>
      <vt:lpstr>Cumul%</vt:lpstr>
    </vt:vector>
  </TitlesOfParts>
  <Company>Queensland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Jarvinen</dc:creator>
  <cp:lastModifiedBy>Rita Wilson</cp:lastModifiedBy>
  <dcterms:created xsi:type="dcterms:W3CDTF">2017-06-20T03:32:56Z</dcterms:created>
  <dcterms:modified xsi:type="dcterms:W3CDTF">2021-10-05T01:45:23Z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0x01010055CE998FB9F9234A8ACC12DA8B6BFA88</vt:lpwstr>
  </property>
</Properties>
</file>